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20" windowWidth="11955" windowHeight="7200"/>
  </bookViews>
  <sheets>
    <sheet name="S_Cars" sheetId="1" r:id="rId1"/>
    <sheet name="Solos" sheetId="6" r:id="rId2"/>
    <sheet name="Sheet2" sheetId="2" r:id="rId3"/>
    <sheet name="Sheet3" sheetId="3" r:id="rId4"/>
  </sheets>
  <definedNames>
    <definedName name="_xlnm.Print_Area" localSheetId="0">S_Cars!$A$1:$BA$47</definedName>
    <definedName name="_xlnm.Print_Area" localSheetId="1">Solos!$A$1:$AZ$59</definedName>
  </definedNames>
  <calcPr calcId="114210"/>
</workbook>
</file>

<file path=xl/calcChain.xml><?xml version="1.0" encoding="utf-8"?>
<calcChain xmlns="http://schemas.openxmlformats.org/spreadsheetml/2006/main">
  <c r="AT18" i="1"/>
  <c r="Y18"/>
  <c r="AW18"/>
  <c r="AT21"/>
  <c r="Y21"/>
  <c r="AW21"/>
  <c r="AT20"/>
  <c r="Y20"/>
  <c r="AW20"/>
  <c r="AT36"/>
  <c r="AT35"/>
  <c r="AT33"/>
  <c r="AT23"/>
  <c r="AT27"/>
  <c r="AT32"/>
  <c r="AT25"/>
  <c r="AT29"/>
  <c r="AT24"/>
  <c r="AT34"/>
  <c r="AT26"/>
  <c r="AT28"/>
  <c r="AT31"/>
  <c r="AT30"/>
  <c r="AT19"/>
  <c r="AT40" i="6"/>
  <c r="AT39"/>
  <c r="AT38"/>
  <c r="AT37"/>
  <c r="AT36"/>
  <c r="AT35"/>
  <c r="AT33"/>
  <c r="AT32"/>
  <c r="AT31"/>
  <c r="AT30"/>
  <c r="AT28"/>
  <c r="AT26"/>
  <c r="AT25"/>
  <c r="AT24"/>
  <c r="AT23"/>
  <c r="AT22"/>
  <c r="AT21"/>
  <c r="AT20"/>
  <c r="AT19"/>
  <c r="AT18"/>
  <c r="AT17"/>
  <c r="Y40"/>
  <c r="AW40"/>
  <c r="Y39"/>
  <c r="AW39"/>
  <c r="Y38"/>
  <c r="AW38"/>
  <c r="Y37"/>
  <c r="AW37"/>
  <c r="Y36"/>
  <c r="AW36"/>
  <c r="Y35"/>
  <c r="AW35"/>
  <c r="Y33"/>
  <c r="AW33"/>
  <c r="Y32"/>
  <c r="AW32"/>
  <c r="Y31"/>
  <c r="AW31"/>
  <c r="Y30"/>
  <c r="AW30"/>
  <c r="Y28"/>
  <c r="AW28"/>
  <c r="Y26"/>
  <c r="AW26"/>
  <c r="Y25"/>
  <c r="AW25"/>
  <c r="Y24"/>
  <c r="AW24"/>
  <c r="Y23"/>
  <c r="AW23"/>
  <c r="Y22"/>
  <c r="AW22"/>
  <c r="Y21"/>
  <c r="AW21"/>
  <c r="Y20"/>
  <c r="AW20"/>
  <c r="Y19"/>
  <c r="AW19"/>
  <c r="Y18"/>
  <c r="AW18"/>
  <c r="Y17"/>
  <c r="AW17"/>
  <c r="Y13"/>
  <c r="Y12"/>
  <c r="Y11"/>
  <c r="Y36" i="1"/>
  <c r="AW36"/>
  <c r="Y35"/>
  <c r="AW35"/>
  <c r="Y33"/>
  <c r="AW33"/>
  <c r="Y23"/>
  <c r="AW23"/>
  <c r="Y27"/>
  <c r="AW27"/>
  <c r="Y32"/>
  <c r="AW32"/>
  <c r="Y25"/>
  <c r="AW25"/>
  <c r="Y29"/>
  <c r="AW29"/>
  <c r="Y24"/>
  <c r="AW24"/>
  <c r="Y34"/>
  <c r="AW34"/>
  <c r="Y26"/>
  <c r="AW26"/>
  <c r="Y28"/>
  <c r="AW28"/>
  <c r="Y31"/>
  <c r="AW31"/>
  <c r="Y30"/>
  <c r="AW30"/>
  <c r="Y19"/>
  <c r="AW19"/>
  <c r="Y14"/>
  <c r="Y15"/>
  <c r="Y12"/>
  <c r="Y10"/>
  <c r="Y13"/>
  <c r="Y11"/>
  <c r="BC32"/>
  <c r="BG32"/>
  <c r="BK32"/>
  <c r="BO32"/>
  <c r="BB28" i="6"/>
  <c r="BC28"/>
  <c r="BA28"/>
  <c r="BF28"/>
  <c r="BG28"/>
  <c r="BE28"/>
  <c r="BJ28"/>
  <c r="BK28"/>
  <c r="BI28"/>
  <c r="BN28"/>
  <c r="BO28"/>
  <c r="BM28"/>
  <c r="BB47"/>
  <c r="BC47"/>
  <c r="BA47"/>
  <c r="BF47"/>
  <c r="BG47"/>
  <c r="BE47"/>
  <c r="BJ47"/>
  <c r="BK47"/>
  <c r="BI47"/>
  <c r="BN47"/>
  <c r="BO47"/>
  <c r="BM47"/>
  <c r="BB26"/>
  <c r="BC26"/>
  <c r="BA26"/>
  <c r="BF26"/>
  <c r="BG26"/>
  <c r="BE26"/>
  <c r="BJ26"/>
  <c r="BK26"/>
  <c r="BI26"/>
  <c r="BN26"/>
  <c r="BO26"/>
  <c r="BM26"/>
  <c r="BB15"/>
  <c r="BC15"/>
  <c r="BA15"/>
  <c r="BF15"/>
  <c r="BG15"/>
  <c r="BE15"/>
  <c r="BJ15"/>
  <c r="BK15"/>
  <c r="BI15"/>
  <c r="BN15"/>
  <c r="BO15"/>
  <c r="BM15"/>
  <c r="BB16"/>
  <c r="BC16"/>
  <c r="BA16"/>
  <c r="BF16"/>
  <c r="BG16"/>
  <c r="BE16"/>
  <c r="BJ16"/>
  <c r="BK16"/>
  <c r="BI16"/>
  <c r="BN16"/>
  <c r="BO16"/>
  <c r="BM16"/>
  <c r="BB17"/>
  <c r="BC17"/>
  <c r="BA17"/>
  <c r="BF17"/>
  <c r="BG17"/>
  <c r="BE17"/>
  <c r="BJ17"/>
  <c r="BK17"/>
  <c r="BI17"/>
  <c r="BN17"/>
  <c r="BO17"/>
  <c r="BM17"/>
  <c r="BB18"/>
  <c r="BC18"/>
  <c r="BA18"/>
  <c r="BF18"/>
  <c r="BG18"/>
  <c r="BE18"/>
  <c r="BJ18"/>
  <c r="BK18"/>
  <c r="BI18"/>
  <c r="BN18"/>
  <c r="BO18"/>
  <c r="BM18"/>
  <c r="BB19"/>
  <c r="BC19"/>
  <c r="BA19"/>
  <c r="BF19"/>
  <c r="BG19"/>
  <c r="BE19"/>
  <c r="BJ19"/>
  <c r="BK19"/>
  <c r="BI19"/>
  <c r="BN19"/>
  <c r="BO19"/>
  <c r="BM19"/>
  <c r="BB20"/>
  <c r="BC20"/>
  <c r="BA20"/>
  <c r="BF20"/>
  <c r="BG20"/>
  <c r="BE20"/>
  <c r="BJ20"/>
  <c r="BK20"/>
  <c r="BI20"/>
  <c r="BN20"/>
  <c r="BO20"/>
  <c r="BM20"/>
  <c r="BB21"/>
  <c r="BC21"/>
  <c r="BA21"/>
  <c r="BF21"/>
  <c r="BG21"/>
  <c r="BE21"/>
  <c r="BJ21"/>
  <c r="BK21"/>
  <c r="BI21"/>
  <c r="BN21"/>
  <c r="BO21"/>
  <c r="BM21"/>
  <c r="BB22"/>
  <c r="BC22"/>
  <c r="BA22"/>
  <c r="BF22"/>
  <c r="BG22"/>
  <c r="BE22"/>
  <c r="BJ22"/>
  <c r="BK22"/>
  <c r="BI22"/>
  <c r="BN22"/>
  <c r="BO22"/>
  <c r="BM22"/>
  <c r="BB23"/>
  <c r="BC23"/>
  <c r="BA23"/>
  <c r="BF23"/>
  <c r="BG23"/>
  <c r="BE23"/>
  <c r="BJ23"/>
  <c r="BK23"/>
  <c r="BI23"/>
  <c r="BN23"/>
  <c r="BO23"/>
  <c r="BM23"/>
  <c r="BB24"/>
  <c r="BC24"/>
  <c r="BA24"/>
  <c r="BF24"/>
  <c r="BG24"/>
  <c r="BE24"/>
  <c r="BJ24"/>
  <c r="BK24"/>
  <c r="BI24"/>
  <c r="BN24"/>
  <c r="BO24"/>
  <c r="BM24"/>
  <c r="BB25"/>
  <c r="BC25"/>
  <c r="BA25"/>
  <c r="BF25"/>
  <c r="BG25"/>
  <c r="BE25"/>
  <c r="BJ25"/>
  <c r="BK25"/>
  <c r="BI25"/>
  <c r="BN25"/>
  <c r="BO25"/>
  <c r="BM25"/>
  <c r="BB27"/>
  <c r="BC27"/>
  <c r="BA27"/>
  <c r="BF27"/>
  <c r="BG27"/>
  <c r="BE27"/>
  <c r="BJ27"/>
  <c r="BK27"/>
  <c r="BI27"/>
  <c r="BN27"/>
  <c r="BO27"/>
  <c r="BM27"/>
  <c r="BB40"/>
  <c r="BC40"/>
  <c r="BA40"/>
  <c r="BF40"/>
  <c r="BG40"/>
  <c r="BE40"/>
  <c r="BJ40"/>
  <c r="BK40"/>
  <c r="BI40"/>
  <c r="BN40"/>
  <c r="BO40"/>
  <c r="BM40"/>
  <c r="BB41"/>
  <c r="BC41"/>
  <c r="BA41"/>
  <c r="BF41"/>
  <c r="BG41"/>
  <c r="BE41"/>
  <c r="BJ41"/>
  <c r="BK41"/>
  <c r="BI41"/>
  <c r="BN41"/>
  <c r="BO41"/>
  <c r="BM41"/>
  <c r="BB42"/>
  <c r="BC42"/>
  <c r="BA42"/>
  <c r="BF42"/>
  <c r="BG42"/>
  <c r="BE42"/>
  <c r="BJ42"/>
  <c r="BK42"/>
  <c r="BI42"/>
  <c r="BN42"/>
  <c r="BO42"/>
  <c r="BM42"/>
  <c r="BB43"/>
  <c r="BC43"/>
  <c r="BA43"/>
  <c r="BF43"/>
  <c r="BG43"/>
  <c r="BE43"/>
  <c r="BJ43"/>
  <c r="BK43"/>
  <c r="BI43"/>
  <c r="BN43"/>
  <c r="BO43"/>
  <c r="BM43"/>
  <c r="BB44"/>
  <c r="BC44"/>
  <c r="BA44"/>
  <c r="BF44"/>
  <c r="BG44"/>
  <c r="BE44"/>
  <c r="BJ44"/>
  <c r="BK44"/>
  <c r="BI44"/>
  <c r="BN44"/>
  <c r="BO44"/>
  <c r="BM44"/>
  <c r="BB45"/>
  <c r="BC45"/>
  <c r="BA45"/>
  <c r="BF45"/>
  <c r="BG45"/>
  <c r="BE45"/>
  <c r="BJ45"/>
  <c r="BK45"/>
  <c r="BI45"/>
  <c r="BN45"/>
  <c r="BO45"/>
  <c r="BM45"/>
  <c r="BB46"/>
  <c r="BC46"/>
  <c r="BA46"/>
  <c r="BF46"/>
  <c r="BG46"/>
  <c r="BE46"/>
  <c r="BJ46"/>
  <c r="BK46"/>
  <c r="BI46"/>
  <c r="BN46"/>
  <c r="BO46"/>
  <c r="BM46"/>
  <c r="BB48"/>
  <c r="BC48"/>
  <c r="BA48"/>
  <c r="BF48"/>
  <c r="BG48"/>
  <c r="BE48"/>
  <c r="BJ48"/>
  <c r="BK48"/>
  <c r="BI48"/>
  <c r="BN48"/>
  <c r="BO48"/>
  <c r="BM48"/>
  <c r="BK16" i="1"/>
  <c r="BL16"/>
  <c r="BO16"/>
  <c r="BP16"/>
  <c r="BG16"/>
  <c r="BH16"/>
  <c r="BC15"/>
  <c r="BD15"/>
  <c r="BB15"/>
  <c r="BO14" i="6"/>
  <c r="BN14"/>
  <c r="BK14"/>
  <c r="BJ14"/>
  <c r="BG14"/>
  <c r="BF14"/>
  <c r="BC14"/>
  <c r="BB14"/>
  <c r="BO12"/>
  <c r="BN12"/>
  <c r="BM12"/>
  <c r="BK12"/>
  <c r="BJ12"/>
  <c r="BG12"/>
  <c r="BF12"/>
  <c r="BC12"/>
  <c r="BB12"/>
  <c r="BO11"/>
  <c r="BN11"/>
  <c r="BK11"/>
  <c r="BJ11"/>
  <c r="BG11"/>
  <c r="BF11"/>
  <c r="BC11"/>
  <c r="BB11"/>
  <c r="BP19" i="1"/>
  <c r="BP22"/>
  <c r="BO21"/>
  <c r="BO11"/>
  <c r="BP11"/>
  <c r="BO12"/>
  <c r="BP12"/>
  <c r="BO13"/>
  <c r="BP13"/>
  <c r="BO14"/>
  <c r="BP14"/>
  <c r="BO15"/>
  <c r="BP15"/>
  <c r="BO17"/>
  <c r="BP17"/>
  <c r="BO18"/>
  <c r="BP18"/>
  <c r="BO19"/>
  <c r="BP21"/>
  <c r="BO22"/>
  <c r="BO23"/>
  <c r="BP23"/>
  <c r="BO24"/>
  <c r="BP24"/>
  <c r="BO25"/>
  <c r="BP25"/>
  <c r="BO26"/>
  <c r="BP26"/>
  <c r="BO27"/>
  <c r="BP27"/>
  <c r="BO28"/>
  <c r="BP28"/>
  <c r="BO29"/>
  <c r="BP29"/>
  <c r="BO30"/>
  <c r="BP30"/>
  <c r="BO31"/>
  <c r="BP31"/>
  <c r="BO34"/>
  <c r="BP34"/>
  <c r="BO35"/>
  <c r="BP35"/>
  <c r="BO36"/>
  <c r="BP36"/>
  <c r="BP10"/>
  <c r="BO10"/>
  <c r="BK24"/>
  <c r="BL24"/>
  <c r="BJ24"/>
  <c r="BC10"/>
  <c r="BD10"/>
  <c r="BB10"/>
  <c r="BL34"/>
  <c r="BL28"/>
  <c r="BK11"/>
  <c r="BL11"/>
  <c r="BK12"/>
  <c r="BL12"/>
  <c r="BK13"/>
  <c r="BL13"/>
  <c r="BK14"/>
  <c r="BL14"/>
  <c r="BK15"/>
  <c r="BL15"/>
  <c r="BK17"/>
  <c r="BL17"/>
  <c r="BK18"/>
  <c r="BL18"/>
  <c r="BK19"/>
  <c r="BL19"/>
  <c r="BK21"/>
  <c r="BL21"/>
  <c r="BK22"/>
  <c r="BL22"/>
  <c r="BK23"/>
  <c r="BL23"/>
  <c r="BK25"/>
  <c r="BL25"/>
  <c r="BJ25"/>
  <c r="BK26"/>
  <c r="BL26"/>
  <c r="BK27"/>
  <c r="BL27"/>
  <c r="BK28"/>
  <c r="BK29"/>
  <c r="BL29"/>
  <c r="BK30"/>
  <c r="BL30"/>
  <c r="BK31"/>
  <c r="BL31"/>
  <c r="BK34"/>
  <c r="BK35"/>
  <c r="BL35"/>
  <c r="BK36"/>
  <c r="BL36"/>
  <c r="BL10"/>
  <c r="BK10"/>
  <c r="BG34"/>
  <c r="BG11"/>
  <c r="BH11"/>
  <c r="BG12"/>
  <c r="BH12"/>
  <c r="BG13"/>
  <c r="BH13"/>
  <c r="BG14"/>
  <c r="BH14"/>
  <c r="BG15"/>
  <c r="BH15"/>
  <c r="BG17"/>
  <c r="BH17"/>
  <c r="BG18"/>
  <c r="BH18"/>
  <c r="BG19"/>
  <c r="BH19"/>
  <c r="BG21"/>
  <c r="BH21"/>
  <c r="BF21"/>
  <c r="BG22"/>
  <c r="BH22"/>
  <c r="BF22"/>
  <c r="BG23"/>
  <c r="BH23"/>
  <c r="BF23"/>
  <c r="BG24"/>
  <c r="BH24"/>
  <c r="BG25"/>
  <c r="BH25"/>
  <c r="BG26"/>
  <c r="BH26"/>
  <c r="BG27"/>
  <c r="BH27"/>
  <c r="BG28"/>
  <c r="BH28"/>
  <c r="BG29"/>
  <c r="BH29"/>
  <c r="BG30"/>
  <c r="BH30"/>
  <c r="BG31"/>
  <c r="BH31"/>
  <c r="BH34"/>
  <c r="BG35"/>
  <c r="BH35"/>
  <c r="BG36"/>
  <c r="BH36"/>
  <c r="BH10"/>
  <c r="BG10"/>
  <c r="BD26"/>
  <c r="BD11"/>
  <c r="BD12"/>
  <c r="BD13"/>
  <c r="BD14"/>
  <c r="BD16"/>
  <c r="BD17"/>
  <c r="BD18"/>
  <c r="BD19"/>
  <c r="BD21"/>
  <c r="BD22"/>
  <c r="BD23"/>
  <c r="BC23"/>
  <c r="BB23"/>
  <c r="BD24"/>
  <c r="BD25"/>
  <c r="BD27"/>
  <c r="BD28"/>
  <c r="BD29"/>
  <c r="BD30"/>
  <c r="BD31"/>
  <c r="BD34"/>
  <c r="BD35"/>
  <c r="BD36"/>
  <c r="BC17"/>
  <c r="BB17"/>
  <c r="BC18"/>
  <c r="BB18"/>
  <c r="BC19"/>
  <c r="BC21"/>
  <c r="BC22"/>
  <c r="BC24"/>
  <c r="BC25"/>
  <c r="BB25"/>
  <c r="BC26"/>
  <c r="BB26"/>
  <c r="BC27"/>
  <c r="BC28"/>
  <c r="BC29"/>
  <c r="BB29"/>
  <c r="BC30"/>
  <c r="BC31"/>
  <c r="BC34"/>
  <c r="BC35"/>
  <c r="BC36"/>
  <c r="BC11"/>
  <c r="BC12"/>
  <c r="BC13"/>
  <c r="BC14"/>
  <c r="BC16"/>
  <c r="BJ26"/>
  <c r="BB13"/>
  <c r="BB28"/>
  <c r="BB21"/>
  <c r="BN10"/>
  <c r="BN18"/>
  <c r="BF16"/>
  <c r="BN16"/>
  <c r="BJ17"/>
  <c r="BN36"/>
  <c r="BJ16"/>
  <c r="BJ21"/>
  <c r="BJ15"/>
  <c r="BN21"/>
  <c r="BN30"/>
  <c r="BB24"/>
  <c r="BF35"/>
  <c r="BI11" i="6"/>
  <c r="BI14"/>
  <c r="BE11"/>
  <c r="BA14"/>
  <c r="BA12"/>
  <c r="BA11"/>
  <c r="BI12"/>
  <c r="BM14"/>
  <c r="BM11"/>
  <c r="BE14"/>
  <c r="BE12"/>
  <c r="BB12" i="1"/>
  <c r="BJ23"/>
  <c r="BN23"/>
  <c r="BB27"/>
  <c r="BB19"/>
  <c r="BF36"/>
  <c r="BF30"/>
  <c r="BF18"/>
  <c r="BJ18"/>
  <c r="BN17"/>
  <c r="BN12"/>
  <c r="BB35"/>
  <c r="BF17"/>
  <c r="BJ30"/>
  <c r="BB34"/>
  <c r="BN35"/>
  <c r="BN29"/>
  <c r="BN25"/>
  <c r="BB22"/>
  <c r="BF29"/>
  <c r="BJ22"/>
  <c r="BF28"/>
  <c r="BF24"/>
  <c r="BF15"/>
  <c r="BJ29"/>
  <c r="BN14"/>
  <c r="BF25"/>
  <c r="BN22"/>
  <c r="BB16"/>
  <c r="BJ35"/>
  <c r="BJ28"/>
  <c r="BJ31"/>
  <c r="BN34"/>
  <c r="BN24"/>
  <c r="BN15"/>
  <c r="BJ36"/>
  <c r="BN27"/>
  <c r="BN19"/>
  <c r="BB31"/>
  <c r="BB14"/>
  <c r="BB30"/>
  <c r="BB36"/>
  <c r="BF26"/>
  <c r="BF31"/>
  <c r="BF27"/>
  <c r="BF19"/>
  <c r="BF14"/>
  <c r="BF34"/>
  <c r="BJ34"/>
  <c r="BJ27"/>
  <c r="BJ19"/>
  <c r="BJ14"/>
  <c r="BN13"/>
  <c r="BN26"/>
  <c r="BN28"/>
  <c r="BN31"/>
  <c r="BB11"/>
  <c r="BN11"/>
  <c r="BF11"/>
  <c r="BF10"/>
  <c r="BJ13"/>
  <c r="BJ11"/>
  <c r="BJ12"/>
  <c r="BF13"/>
  <c r="BF12"/>
  <c r="BJ10"/>
</calcChain>
</file>

<file path=xl/sharedStrings.xml><?xml version="1.0" encoding="utf-8"?>
<sst xmlns="http://schemas.openxmlformats.org/spreadsheetml/2006/main" count="239" uniqueCount="93">
  <si>
    <t>Class</t>
  </si>
  <si>
    <t>No</t>
  </si>
  <si>
    <t>Route</t>
  </si>
  <si>
    <t>Tot</t>
  </si>
  <si>
    <t>MANSFIELD  MAUN  MOTORCYCLE  CLUB</t>
  </si>
  <si>
    <t>DONCASTER CUP</t>
  </si>
  <si>
    <t>TOT</t>
  </si>
  <si>
    <t>Grand</t>
  </si>
  <si>
    <t>R/B</t>
  </si>
  <si>
    <t>50/50</t>
  </si>
  <si>
    <t>Yellow</t>
  </si>
  <si>
    <t>White</t>
  </si>
  <si>
    <t>British</t>
  </si>
  <si>
    <t>Club</t>
  </si>
  <si>
    <t>N/C</t>
  </si>
  <si>
    <t>Int</t>
  </si>
  <si>
    <t>www.mansfieldmauntrials.co.uk</t>
  </si>
  <si>
    <t>TP</t>
  </si>
  <si>
    <t>SIDECARS</t>
  </si>
  <si>
    <t>Points</t>
  </si>
  <si>
    <t>Cleans</t>
  </si>
  <si>
    <t>1's</t>
  </si>
  <si>
    <t>2's</t>
  </si>
  <si>
    <t>3's</t>
  </si>
  <si>
    <t xml:space="preserve">          promoted by</t>
  </si>
  <si>
    <t>Nov</t>
  </si>
  <si>
    <t>0/40</t>
  </si>
  <si>
    <t>Exp</t>
  </si>
  <si>
    <t>Hope you have enjoyed the day and if anyone has any disputes, please ensure these are raised within the 'TSR' rules.</t>
  </si>
  <si>
    <t>as without you we could not hold a successful trial.</t>
  </si>
  <si>
    <t>Rupert &amp; Chris Kimber</t>
  </si>
  <si>
    <t>Peter Dale &amp; Harriet Shore</t>
  </si>
  <si>
    <t>Daryl Dale &amp; Hannah Etherington</t>
  </si>
  <si>
    <t>David Tuck &amp; Steven Chandler</t>
  </si>
  <si>
    <t>Alistair Allan &amp; Nick George</t>
  </si>
  <si>
    <t>Karl Jarvis &amp; Bob Chapman</t>
  </si>
  <si>
    <t>Mark Kemp &amp; Ian Allaway</t>
  </si>
  <si>
    <t>Simon Evans &amp; Nick Harding</t>
  </si>
  <si>
    <t>Heath &amp; Josh Dando</t>
  </si>
  <si>
    <t>John Fox</t>
  </si>
  <si>
    <t>Leigh Elliott</t>
  </si>
  <si>
    <t>Andrew Land</t>
  </si>
  <si>
    <t>Steve Kenny</t>
  </si>
  <si>
    <t>Kieran Hankin &amp; Andy Cripps</t>
  </si>
  <si>
    <t>Paul Fishlock &amp; Debbie Merrell</t>
  </si>
  <si>
    <t>Most O's</t>
  </si>
  <si>
    <t xml:space="preserve">Most 1's </t>
  </si>
  <si>
    <t>John Fearne</t>
  </si>
  <si>
    <t>Richard Moakes</t>
  </si>
  <si>
    <t>John Walker</t>
  </si>
  <si>
    <t>Results Published: 17:13</t>
  </si>
  <si>
    <t>13th April 2014</t>
  </si>
  <si>
    <t>2014 LUSCOMBE SUZUKI LEEDS BRITISH/ACU SIDECAR TRIALS CHAMPIONSHIP</t>
  </si>
  <si>
    <t>PERMIT NO. 40813</t>
  </si>
  <si>
    <t>Jon Tuck &amp; Matt Sparkes</t>
  </si>
  <si>
    <t>Nigel Scott &amp; Jamie Howe</t>
  </si>
  <si>
    <t>Rob Head &amp; Aron Jacobs</t>
  </si>
  <si>
    <t>Lee Granby &amp; Ali Haigh</t>
  </si>
  <si>
    <t>Mark Watmore &amp; Duncan Spooner</t>
  </si>
  <si>
    <t>Chris Dellow &amp; Tatty</t>
  </si>
  <si>
    <t>Brian &amp; Lauren Christian</t>
  </si>
  <si>
    <t>Phil Sparkes &amp; Kevin Parnell</t>
  </si>
  <si>
    <t>Michael Treagus &amp; Steve Gould</t>
  </si>
  <si>
    <t>Chris &amp; Rob Pickard</t>
  </si>
  <si>
    <t>Dave Nourish &amp; Andy Wright</t>
  </si>
  <si>
    <t>Andres Cook &amp; Colby Cook-Taylor</t>
  </si>
  <si>
    <t>Thomas McDowell &amp; Jon Stanley</t>
  </si>
  <si>
    <t>Clive Charlton</t>
  </si>
  <si>
    <t>Philip Ducker</t>
  </si>
  <si>
    <t>Paul Coles</t>
  </si>
  <si>
    <t>Paul Jepson</t>
  </si>
  <si>
    <t>Frank Proud</t>
  </si>
  <si>
    <t>Steve Hitchcock</t>
  </si>
  <si>
    <t>Kevin Stannard</t>
  </si>
  <si>
    <t>Steve Bird</t>
  </si>
  <si>
    <t>Ian Watts</t>
  </si>
  <si>
    <t>James Philo</t>
  </si>
  <si>
    <t>Ian Margettes</t>
  </si>
  <si>
    <t>Colin Bowers</t>
  </si>
  <si>
    <t>Russell Ancliff</t>
  </si>
  <si>
    <t>Tony Ancliff</t>
  </si>
  <si>
    <t>Iain Robinson</t>
  </si>
  <si>
    <t>Chris Brightmore</t>
  </si>
  <si>
    <t>Dan Turnock</t>
  </si>
  <si>
    <t>Rob Bunting</t>
  </si>
  <si>
    <t>{Middle Hills} {Grange Mill} {  Burrycliff } {   Millfield   }  { Dudwood } {      Middle Hills     }    {Grange Mill}  { Burrycliff }   {  Millfield  }  {  Dudwood }</t>
  </si>
  <si>
    <t>{Middle Hills} {Grange Mill } { Burrycliff }  {  Millfield  }   { Dudwood }   {   Middle Hills    }  { Grange Mill }{ Burrycliff }   {  Millfield  }   {  Dudwood  }</t>
  </si>
  <si>
    <t xml:space="preserve">A big 'thank you' to all the Observers and the Section Setters - Mick Boam, Andrew Land, Thomas McDowell &amp; Terry, </t>
  </si>
  <si>
    <t>Kev Witting</t>
  </si>
  <si>
    <t>Adam Witting</t>
  </si>
  <si>
    <t>Rob Spencer</t>
  </si>
  <si>
    <t>RET</t>
  </si>
  <si>
    <t>A big 'thank you' to all the Observers and the Section Setters - Andrew Land, Thomas McDowell and Jon Stanley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</si>
</sst>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u/>
      <sz val="10"/>
      <name val="Arial"/>
      <family val="2"/>
    </font>
    <font>
      <b/>
      <sz val="7"/>
      <name val="Arial"/>
      <family val="2"/>
    </font>
    <font>
      <u/>
      <sz val="10"/>
      <color indexed="12"/>
      <name val="Arial"/>
    </font>
    <font>
      <sz val="11"/>
      <name val="Arial"/>
      <family val="2"/>
    </font>
    <font>
      <sz val="10"/>
      <color indexed="10"/>
      <name val="Arial"/>
    </font>
    <font>
      <b/>
      <sz val="12"/>
      <color indexed="10"/>
      <name val="Arial"/>
      <family val="2"/>
    </font>
    <font>
      <u/>
      <sz val="10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</cellStyleXfs>
  <cellXfs count="20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8" fillId="2" borderId="0" xfId="0" applyFont="1" applyFill="1" applyBorder="1" applyProtection="1"/>
    <xf numFmtId="0" fontId="9" fillId="0" borderId="0" xfId="1" applyFont="1" applyAlignment="1" applyProtection="1">
      <alignment horizontal="center"/>
    </xf>
    <xf numFmtId="0" fontId="1" fillId="0" borderId="0" xfId="0" applyFo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2" borderId="0" xfId="0" applyFont="1" applyFill="1"/>
    <xf numFmtId="0" fontId="0" fillId="2" borderId="0" xfId="0" applyFill="1"/>
    <xf numFmtId="0" fontId="1" fillId="2" borderId="0" xfId="0" applyFont="1" applyFill="1"/>
    <xf numFmtId="0" fontId="0" fillId="2" borderId="0" xfId="0" applyFill="1" applyBorder="1"/>
    <xf numFmtId="0" fontId="1" fillId="2" borderId="0" xfId="0" applyFont="1" applyFill="1" applyProtection="1"/>
    <xf numFmtId="0" fontId="3" fillId="0" borderId="0" xfId="1" applyAlignment="1" applyProtection="1">
      <alignment horizontal="center"/>
    </xf>
    <xf numFmtId="0" fontId="0" fillId="2" borderId="0" xfId="0" applyFill="1" applyBorder="1" applyAlignment="1">
      <alignment horizontal="center" vertical="center" textRotation="90"/>
    </xf>
    <xf numFmtId="0" fontId="0" fillId="2" borderId="0" xfId="0" applyFill="1" applyBorder="1" applyAlignment="1"/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/>
    <xf numFmtId="0" fontId="10" fillId="2" borderId="0" xfId="0" applyFont="1" applyFill="1" applyBorder="1"/>
    <xf numFmtId="0" fontId="1" fillId="2" borderId="0" xfId="0" applyFont="1" applyFill="1" applyBorder="1" applyProtection="1"/>
    <xf numFmtId="0" fontId="12" fillId="2" borderId="0" xfId="0" applyFont="1" applyFill="1" applyBorder="1"/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5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Alignment="1" applyProtection="1">
      <alignment horizontal="center" vertical="center" textRotation="90" wrapText="1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17" xfId="0" applyFont="1" applyFill="1" applyBorder="1" applyAlignment="1" applyProtection="1">
      <alignment horizontal="center" vertical="center"/>
      <protection locked="0"/>
    </xf>
    <xf numFmtId="0" fontId="2" fillId="5" borderId="18" xfId="0" applyFont="1" applyFill="1" applyBorder="1" applyAlignment="1" applyProtection="1">
      <alignment horizontal="center" vertical="center"/>
      <protection locked="0"/>
    </xf>
    <xf numFmtId="0" fontId="2" fillId="5" borderId="19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/>
    <xf numFmtId="0" fontId="2" fillId="5" borderId="2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/>
    <xf numFmtId="0" fontId="4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4" fillId="2" borderId="28" xfId="0" applyFont="1" applyFill="1" applyBorder="1" applyAlignment="1" applyProtection="1">
      <alignment horizontal="center" vertical="center"/>
      <protection locked="0"/>
    </xf>
    <xf numFmtId="0" fontId="4" fillId="2" borderId="27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 applyProtection="1">
      <alignment horizontal="center" vertical="center"/>
      <protection locked="0"/>
    </xf>
    <xf numFmtId="0" fontId="4" fillId="6" borderId="38" xfId="0" applyFont="1" applyFill="1" applyBorder="1" applyAlignment="1" applyProtection="1">
      <alignment horizontal="center" vertical="center"/>
      <protection locked="0"/>
    </xf>
    <xf numFmtId="0" fontId="4" fillId="6" borderId="39" xfId="0" applyFont="1" applyFill="1" applyBorder="1" applyAlignment="1" applyProtection="1">
      <alignment horizontal="left" vertical="center"/>
      <protection locked="0"/>
    </xf>
    <xf numFmtId="0" fontId="4" fillId="6" borderId="39" xfId="0" applyFont="1" applyFill="1" applyBorder="1" applyAlignment="1" applyProtection="1">
      <alignment horizontal="center" vertical="center"/>
      <protection locked="0"/>
    </xf>
    <xf numFmtId="0" fontId="4" fillId="6" borderId="40" xfId="0" applyFont="1" applyFill="1" applyBorder="1" applyAlignment="1" applyProtection="1">
      <alignment horizontal="center" vertical="center"/>
      <protection locked="0"/>
    </xf>
    <xf numFmtId="0" fontId="4" fillId="6" borderId="28" xfId="0" applyFont="1" applyFill="1" applyBorder="1" applyAlignment="1" applyProtection="1">
      <alignment horizontal="center" vertical="center"/>
      <protection locked="0"/>
    </xf>
    <xf numFmtId="0" fontId="4" fillId="6" borderId="27" xfId="0" applyFont="1" applyFill="1" applyBorder="1" applyAlignment="1" applyProtection="1">
      <alignment horizontal="center" vertical="center"/>
      <protection locked="0"/>
    </xf>
    <xf numFmtId="0" fontId="4" fillId="6" borderId="30" xfId="0" applyFont="1" applyFill="1" applyBorder="1" applyAlignment="1" applyProtection="1">
      <alignment horizontal="center" vertical="center"/>
      <protection locked="0"/>
    </xf>
    <xf numFmtId="0" fontId="4" fillId="2" borderId="41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4" fillId="2" borderId="42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center" vertical="center"/>
      <protection locked="0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2" fillId="5" borderId="4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4" fillId="6" borderId="26" xfId="0" applyFont="1" applyFill="1" applyBorder="1" applyAlignment="1" applyProtection="1">
      <alignment horizontal="center" vertical="center"/>
      <protection locked="0"/>
    </xf>
    <xf numFmtId="0" fontId="4" fillId="6" borderId="27" xfId="0" applyFont="1" applyFill="1" applyBorder="1" applyAlignment="1" applyProtection="1">
      <alignment horizontal="left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2" fillId="6" borderId="29" xfId="0" applyFont="1" applyFill="1" applyBorder="1" applyAlignment="1" applyProtection="1">
      <alignment horizontal="center" vertical="center"/>
      <protection locked="0"/>
    </xf>
    <xf numFmtId="0" fontId="4" fillId="6" borderId="3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Alignment="1" applyProtection="1">
      <alignment horizontal="center" vertical="center"/>
      <protection locked="0"/>
    </xf>
    <xf numFmtId="0" fontId="4" fillId="6" borderId="4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4" fillId="6" borderId="47" xfId="0" applyFont="1" applyFill="1" applyBorder="1" applyAlignment="1" applyProtection="1">
      <alignment horizontal="left" vertical="center"/>
      <protection locked="0"/>
    </xf>
    <xf numFmtId="0" fontId="4" fillId="6" borderId="15" xfId="0" applyFont="1" applyFill="1" applyBorder="1" applyAlignment="1" applyProtection="1">
      <alignment horizontal="center" vertical="center"/>
      <protection locked="0"/>
    </xf>
    <xf numFmtId="0" fontId="4" fillId="6" borderId="48" xfId="0" applyFont="1" applyFill="1" applyBorder="1" applyAlignment="1" applyProtection="1">
      <alignment horizontal="center" vertical="center"/>
      <protection locked="0"/>
    </xf>
    <xf numFmtId="0" fontId="4" fillId="6" borderId="41" xfId="0" applyFont="1" applyFill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2" fillId="6" borderId="6" xfId="0" applyFont="1" applyFill="1" applyBorder="1" applyAlignment="1" applyProtection="1">
      <alignment horizontal="center" vertical="center"/>
      <protection locked="0"/>
    </xf>
    <xf numFmtId="0" fontId="4" fillId="6" borderId="42" xfId="0" applyFont="1" applyFill="1" applyBorder="1" applyAlignment="1" applyProtection="1">
      <alignment horizontal="center" vertical="center"/>
      <protection locked="0"/>
    </xf>
    <xf numFmtId="0" fontId="4" fillId="6" borderId="43" xfId="0" applyFont="1" applyFill="1" applyBorder="1" applyAlignment="1" applyProtection="1">
      <alignment horizontal="center" vertical="center"/>
      <protection locked="0"/>
    </xf>
    <xf numFmtId="0" fontId="4" fillId="6" borderId="44" xfId="0" applyFont="1" applyFill="1" applyBorder="1" applyAlignment="1" applyProtection="1">
      <alignment horizontal="center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left" vertical="center"/>
      <protection locked="0"/>
    </xf>
    <xf numFmtId="0" fontId="4" fillId="6" borderId="34" xfId="0" applyFont="1" applyFill="1" applyBorder="1" applyAlignment="1" applyProtection="1">
      <alignment horizontal="center" vertical="center"/>
      <protection locked="0"/>
    </xf>
    <xf numFmtId="0" fontId="4" fillId="6" borderId="35" xfId="0" applyFont="1" applyFill="1" applyBorder="1" applyAlignment="1" applyProtection="1">
      <alignment horizontal="center" vertical="center"/>
      <protection locked="0"/>
    </xf>
    <xf numFmtId="0" fontId="4" fillId="6" borderId="36" xfId="0" applyFont="1" applyFill="1" applyBorder="1" applyAlignment="1" applyProtection="1">
      <alignment horizontal="center" vertical="center"/>
      <protection locked="0"/>
    </xf>
    <xf numFmtId="0" fontId="4" fillId="6" borderId="37" xfId="0" applyFont="1" applyFill="1" applyBorder="1" applyAlignment="1" applyProtection="1">
      <alignment horizontal="center" vertical="center"/>
      <protection locked="0"/>
    </xf>
    <xf numFmtId="0" fontId="2" fillId="6" borderId="22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left" vertical="center"/>
      <protection locked="0"/>
    </xf>
    <xf numFmtId="0" fontId="4" fillId="6" borderId="4" xfId="0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4" fillId="6" borderId="21" xfId="0" applyFont="1" applyFill="1" applyBorder="1" applyAlignment="1" applyProtection="1">
      <alignment horizontal="center" vertical="center"/>
      <protection locked="0"/>
    </xf>
    <xf numFmtId="0" fontId="4" fillId="6" borderId="23" xfId="0" applyFont="1" applyFill="1" applyBorder="1" applyAlignment="1" applyProtection="1">
      <alignment horizontal="center" vertical="center"/>
      <protection locked="0"/>
    </xf>
    <xf numFmtId="0" fontId="4" fillId="6" borderId="24" xfId="0" applyFont="1" applyFill="1" applyBorder="1" applyAlignment="1" applyProtection="1">
      <alignment horizontal="center" vertical="center"/>
      <protection locked="0"/>
    </xf>
    <xf numFmtId="0" fontId="4" fillId="6" borderId="25" xfId="0" applyFont="1" applyFill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horizontal="left" vertical="center"/>
      <protection locked="0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4" fillId="6" borderId="49" xfId="0" applyFont="1" applyFill="1" applyBorder="1" applyAlignment="1" applyProtection="1">
      <alignment horizontal="center" vertical="center"/>
      <protection locked="0"/>
    </xf>
    <xf numFmtId="0" fontId="4" fillId="6" borderId="50" xfId="0" applyFont="1" applyFill="1" applyBorder="1" applyAlignment="1" applyProtection="1">
      <alignment horizontal="left" vertical="center"/>
      <protection locked="0"/>
    </xf>
    <xf numFmtId="0" fontId="4" fillId="6" borderId="50" xfId="0" applyFont="1" applyFill="1" applyBorder="1" applyAlignment="1" applyProtection="1">
      <alignment horizontal="center" vertical="center"/>
      <protection locked="0"/>
    </xf>
    <xf numFmtId="0" fontId="4" fillId="6" borderId="51" xfId="0" applyFont="1" applyFill="1" applyBorder="1" applyAlignment="1" applyProtection="1">
      <alignment horizontal="center" vertical="center"/>
      <protection locked="0"/>
    </xf>
    <xf numFmtId="0" fontId="11" fillId="0" borderId="52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2" borderId="49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 applyProtection="1">
      <alignment horizontal="left"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left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left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18" fillId="0" borderId="0" xfId="1" applyFont="1" applyAlignment="1" applyProtection="1">
      <alignment horizontal="center"/>
    </xf>
    <xf numFmtId="0" fontId="2" fillId="6" borderId="55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Border="1" applyAlignment="1" applyProtection="1">
      <alignment horizontal="center" vertical="center"/>
      <protection locked="0"/>
    </xf>
    <xf numFmtId="0" fontId="4" fillId="6" borderId="56" xfId="0" applyFont="1" applyFill="1" applyBorder="1" applyAlignment="1" applyProtection="1">
      <alignment horizontal="center" vertical="center"/>
      <protection locked="0"/>
    </xf>
    <xf numFmtId="0" fontId="4" fillId="6" borderId="57" xfId="0" applyFont="1" applyFill="1" applyBorder="1" applyAlignment="1" applyProtection="1">
      <alignment horizontal="center" vertical="center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4" fillId="6" borderId="59" xfId="0" applyFont="1" applyFill="1" applyBorder="1" applyAlignment="1" applyProtection="1">
      <alignment horizontal="center" vertical="center"/>
      <protection locked="0"/>
    </xf>
    <xf numFmtId="0" fontId="4" fillId="6" borderId="60" xfId="0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left" vertical="center"/>
      <protection locked="0"/>
    </xf>
    <xf numFmtId="0" fontId="4" fillId="2" borderId="39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/>
      <protection locked="0"/>
    </xf>
    <xf numFmtId="0" fontId="2" fillId="2" borderId="61" xfId="0" applyFont="1" applyFill="1" applyBorder="1" applyAlignment="1" applyProtection="1">
      <alignment horizontal="center" vertical="center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6" borderId="23" xfId="0" applyFont="1" applyFill="1" applyBorder="1" applyAlignment="1" applyProtection="1">
      <alignment horizontal="center" vertical="center"/>
      <protection locked="0"/>
    </xf>
    <xf numFmtId="0" fontId="2" fillId="6" borderId="30" xfId="0" applyFont="1" applyFill="1" applyBorder="1" applyAlignment="1" applyProtection="1">
      <alignment horizontal="center" vertical="center"/>
      <protection locked="0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62" xfId="0" applyFont="1" applyFill="1" applyBorder="1" applyAlignment="1" applyProtection="1">
      <alignment horizontal="center" vertical="center"/>
      <protection locked="0"/>
    </xf>
    <xf numFmtId="0" fontId="2" fillId="6" borderId="62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6" borderId="53" xfId="0" applyFont="1" applyFill="1" applyBorder="1" applyAlignment="1" applyProtection="1">
      <alignment horizontal="center" vertical="center"/>
    </xf>
    <xf numFmtId="0" fontId="4" fillId="6" borderId="61" xfId="0" applyFont="1" applyFill="1" applyBorder="1" applyAlignment="1" applyProtection="1">
      <alignment horizontal="center" vertical="center"/>
    </xf>
    <xf numFmtId="0" fontId="4" fillId="6" borderId="23" xfId="0" applyFont="1" applyFill="1" applyBorder="1" applyAlignment="1" applyProtection="1">
      <alignment horizontal="center" vertical="center"/>
    </xf>
    <xf numFmtId="0" fontId="4" fillId="2" borderId="61" xfId="0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3" borderId="63" xfId="0" applyFont="1" applyFill="1" applyBorder="1" applyAlignment="1" applyProtection="1">
      <alignment horizontal="center" vertical="center" textRotation="90" wrapText="1"/>
    </xf>
    <xf numFmtId="0" fontId="13" fillId="3" borderId="64" xfId="0" applyFont="1" applyFill="1" applyBorder="1" applyAlignment="1" applyProtection="1">
      <alignment horizontal="center" vertical="center" textRotation="90" wrapText="1"/>
    </xf>
    <xf numFmtId="0" fontId="14" fillId="0" borderId="0" xfId="2" applyAlignment="1" applyProtection="1">
      <alignment horizontal="center"/>
    </xf>
    <xf numFmtId="0" fontId="3" fillId="0" borderId="0" xfId="2" applyFont="1" applyAlignment="1" applyProtection="1">
      <alignment horizontal="center"/>
    </xf>
    <xf numFmtId="0" fontId="0" fillId="0" borderId="0" xfId="0" applyAlignment="1">
      <alignment horizontal="center"/>
    </xf>
    <xf numFmtId="0" fontId="13" fillId="3" borderId="45" xfId="0" applyFont="1" applyFill="1" applyBorder="1" applyAlignment="1" applyProtection="1">
      <alignment horizontal="center" vertical="center" textRotation="90" wrapText="1"/>
    </xf>
    <xf numFmtId="0" fontId="13" fillId="3" borderId="65" xfId="0" applyFont="1" applyFill="1" applyBorder="1" applyAlignment="1" applyProtection="1">
      <alignment horizontal="center" vertical="center" textRotation="90" wrapText="1"/>
    </xf>
    <xf numFmtId="0" fontId="15" fillId="0" borderId="0" xfId="0" applyFont="1" applyBorder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3" borderId="66" xfId="0" applyFont="1" applyFill="1" applyBorder="1" applyAlignment="1" applyProtection="1">
      <alignment horizontal="center" vertical="center" textRotation="90" wrapText="1"/>
    </xf>
    <xf numFmtId="0" fontId="13" fillId="3" borderId="20" xfId="0" applyFont="1" applyFill="1" applyBorder="1" applyAlignment="1" applyProtection="1">
      <alignment horizontal="center" vertical="center" textRotation="90" wrapText="1"/>
    </xf>
  </cellXfs>
  <cellStyles count="3">
    <cellStyle name="Hyperlink" xfId="1" builtinId="8"/>
    <cellStyle name="Hyperlink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28575</xdr:rowOff>
    </xdr:from>
    <xdr:to>
      <xdr:col>1</xdr:col>
      <xdr:colOff>1019175</xdr:colOff>
      <xdr:row>4</xdr:row>
      <xdr:rowOff>38100</xdr:rowOff>
    </xdr:to>
    <xdr:pic>
      <xdr:nvPicPr>
        <xdr:cNvPr id="1025" name="Picture 1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90500"/>
          <a:ext cx="6572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57150</xdr:colOff>
      <xdr:row>1</xdr:row>
      <xdr:rowOff>95250</xdr:rowOff>
    </xdr:from>
    <xdr:to>
      <xdr:col>48</xdr:col>
      <xdr:colOff>133350</xdr:colOff>
      <xdr:row>4</xdr:row>
      <xdr:rowOff>95250</xdr:rowOff>
    </xdr:to>
    <xdr:pic>
      <xdr:nvPicPr>
        <xdr:cNvPr id="1026" name="Picture 2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20350" y="2571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1</xdr:row>
      <xdr:rowOff>28575</xdr:rowOff>
    </xdr:from>
    <xdr:to>
      <xdr:col>1</xdr:col>
      <xdr:colOff>1019175</xdr:colOff>
      <xdr:row>4</xdr:row>
      <xdr:rowOff>38100</xdr:rowOff>
    </xdr:to>
    <xdr:pic>
      <xdr:nvPicPr>
        <xdr:cNvPr id="2049" name="Picture 1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0" y="190500"/>
          <a:ext cx="6572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45</xdr:col>
      <xdr:colOff>57150</xdr:colOff>
      <xdr:row>1</xdr:row>
      <xdr:rowOff>95250</xdr:rowOff>
    </xdr:from>
    <xdr:to>
      <xdr:col>48</xdr:col>
      <xdr:colOff>171450</xdr:colOff>
      <xdr:row>4</xdr:row>
      <xdr:rowOff>95250</xdr:rowOff>
    </xdr:to>
    <xdr:pic>
      <xdr:nvPicPr>
        <xdr:cNvPr id="2050" name="Picture 2" descr="C:\My Documents\Mansfield Trials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87000" y="257175"/>
          <a:ext cx="6667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ansfieldmauntrials.co.uk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ansfieldmauntrials.co.uk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Q90"/>
  <sheetViews>
    <sheetView showGridLines="0" tabSelected="1" zoomScale="115" zoomScaleNormal="100" workbookViewId="0">
      <pane xSplit="4" ySplit="9" topLeftCell="M10" activePane="bottomRight" state="frozen"/>
      <selection pane="topRight" activeCell="E1" sqref="E1"/>
      <selection pane="bottomLeft" activeCell="A8" sqref="A8"/>
      <selection pane="bottomRight" activeCell="AY25" sqref="AY25"/>
    </sheetView>
  </sheetViews>
  <sheetFormatPr defaultRowHeight="12.75"/>
  <cols>
    <col min="1" max="1" width="3.42578125" style="12" customWidth="1"/>
    <col min="2" max="2" width="24.7109375" style="12" customWidth="1"/>
    <col min="3" max="3" width="5.5703125" customWidth="1"/>
    <col min="4" max="4" width="5.7109375" customWidth="1"/>
    <col min="5" max="22" width="2.7109375" customWidth="1"/>
    <col min="23" max="23" width="2.5703125" style="2" customWidth="1"/>
    <col min="24" max="24" width="2.7109375" customWidth="1"/>
    <col min="25" max="26" width="4.7109375" customWidth="1"/>
    <col min="27" max="27" width="3.28515625" style="2" customWidth="1"/>
    <col min="28" max="28" width="3" customWidth="1"/>
    <col min="29" max="45" width="2.7109375" customWidth="1"/>
    <col min="46" max="46" width="4.42578125" style="2" customWidth="1"/>
    <col min="47" max="47" width="3.42578125" customWidth="1"/>
    <col min="48" max="48" width="1" style="8" customWidth="1"/>
    <col min="49" max="49" width="5.28515625" style="11" customWidth="1"/>
    <col min="50" max="51" width="3.85546875" customWidth="1"/>
    <col min="52" max="52" width="4" customWidth="1"/>
    <col min="53" max="53" width="3.140625" customWidth="1"/>
    <col min="54" max="56" width="0" hidden="1" customWidth="1"/>
    <col min="57" max="57" width="1.85546875" hidden="1" customWidth="1"/>
    <col min="58" max="60" width="0" hidden="1" customWidth="1"/>
    <col min="61" max="61" width="1.5703125" hidden="1" customWidth="1"/>
    <col min="62" max="64" width="0" hidden="1" customWidth="1"/>
    <col min="65" max="65" width="2.28515625" hidden="1" customWidth="1"/>
    <col min="66" max="68" width="0" hidden="1" customWidth="1"/>
  </cols>
  <sheetData>
    <row r="2" spans="1:68" ht="20.25">
      <c r="C2" s="196" t="s">
        <v>5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</row>
    <row r="3" spans="1:68" ht="15.75">
      <c r="C3" s="197" t="s">
        <v>52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</row>
    <row r="4" spans="1:68">
      <c r="C4" s="198" t="s">
        <v>24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Y4" s="20"/>
    </row>
    <row r="5" spans="1:68" ht="15">
      <c r="C5" s="199" t="s">
        <v>4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Y5" s="21"/>
    </row>
    <row r="6" spans="1:68" ht="15.75" customHeight="1">
      <c r="B6" s="30" t="s">
        <v>51</v>
      </c>
      <c r="C6" s="10"/>
      <c r="D6" s="10"/>
      <c r="E6" s="10"/>
      <c r="F6" s="10"/>
      <c r="G6" s="10"/>
      <c r="H6" s="10"/>
      <c r="I6" s="10"/>
      <c r="J6" s="10"/>
      <c r="K6" s="10"/>
      <c r="L6" s="190" t="s">
        <v>16</v>
      </c>
      <c r="M6" s="191"/>
      <c r="N6" s="191"/>
      <c r="O6" s="191"/>
      <c r="P6" s="191"/>
      <c r="Q6" s="191"/>
      <c r="R6" s="192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0"/>
      <c r="AJ6" s="10"/>
      <c r="AK6" s="10"/>
      <c r="AL6" s="10"/>
      <c r="AM6" s="10"/>
      <c r="AN6" s="10"/>
      <c r="AO6" s="3" t="s">
        <v>53</v>
      </c>
      <c r="AP6" s="2"/>
      <c r="AQ6" s="2"/>
      <c r="AR6" s="10"/>
      <c r="AS6" s="10"/>
      <c r="AV6"/>
      <c r="AY6" s="21"/>
      <c r="BB6" s="2"/>
      <c r="BC6" s="2"/>
      <c r="BD6" s="2"/>
    </row>
    <row r="7" spans="1:68" ht="16.5" thickBot="1">
      <c r="B7" s="151" t="s">
        <v>50</v>
      </c>
      <c r="C7" s="152"/>
      <c r="D7" s="10"/>
      <c r="E7" s="10"/>
      <c r="F7" s="10"/>
      <c r="G7" s="10"/>
      <c r="H7" s="10"/>
      <c r="I7" s="10"/>
      <c r="J7" s="10"/>
      <c r="K7" s="10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0"/>
      <c r="AJ7" s="10"/>
      <c r="AK7" s="10"/>
      <c r="AL7" s="10"/>
      <c r="AM7" s="10"/>
      <c r="AN7" s="10"/>
      <c r="AO7" s="3"/>
      <c r="AP7" s="2"/>
      <c r="AQ7" s="2"/>
      <c r="AR7" s="10"/>
      <c r="AS7" s="10"/>
      <c r="AV7"/>
      <c r="AY7" s="21"/>
      <c r="BB7" s="2"/>
      <c r="BC7" s="2"/>
      <c r="BD7" s="2"/>
    </row>
    <row r="8" spans="1:68" ht="25.9" customHeight="1" thickBot="1">
      <c r="A8" s="92"/>
      <c r="B8" s="93"/>
      <c r="C8" s="94"/>
      <c r="D8" s="94"/>
      <c r="E8" s="94" t="s">
        <v>85</v>
      </c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"/>
      <c r="AW8" s="91" t="s">
        <v>7</v>
      </c>
      <c r="AX8" s="188" t="s">
        <v>19</v>
      </c>
      <c r="AY8" s="188" t="s">
        <v>45</v>
      </c>
      <c r="AZ8" s="193" t="s">
        <v>46</v>
      </c>
    </row>
    <row r="9" spans="1:68" s="1" customFormat="1" ht="15.75" customHeight="1" thickBot="1">
      <c r="A9" s="47" t="s">
        <v>1</v>
      </c>
      <c r="B9" s="48" t="s">
        <v>18</v>
      </c>
      <c r="C9" s="48" t="s">
        <v>0</v>
      </c>
      <c r="D9" s="49" t="s">
        <v>2</v>
      </c>
      <c r="E9" s="53">
        <v>1</v>
      </c>
      <c r="F9" s="53">
        <v>2</v>
      </c>
      <c r="G9" s="53">
        <v>3</v>
      </c>
      <c r="H9" s="53">
        <v>4</v>
      </c>
      <c r="I9" s="53">
        <v>5</v>
      </c>
      <c r="J9" s="53">
        <v>6</v>
      </c>
      <c r="K9" s="53">
        <v>7</v>
      </c>
      <c r="L9" s="53">
        <v>8</v>
      </c>
      <c r="M9" s="53">
        <v>9</v>
      </c>
      <c r="N9" s="53">
        <v>10</v>
      </c>
      <c r="O9" s="53">
        <v>11</v>
      </c>
      <c r="P9" s="53">
        <v>12</v>
      </c>
      <c r="Q9" s="53">
        <v>13</v>
      </c>
      <c r="R9" s="53">
        <v>14</v>
      </c>
      <c r="S9" s="53">
        <v>15</v>
      </c>
      <c r="T9" s="53">
        <v>16</v>
      </c>
      <c r="U9" s="53">
        <v>17</v>
      </c>
      <c r="V9" s="53">
        <v>18</v>
      </c>
      <c r="W9" s="53">
        <v>19</v>
      </c>
      <c r="X9" s="53">
        <v>20</v>
      </c>
      <c r="Y9" s="52" t="s">
        <v>6</v>
      </c>
      <c r="Z9" s="52">
        <v>21</v>
      </c>
      <c r="AA9" s="53">
        <v>22</v>
      </c>
      <c r="AB9" s="53">
        <v>23</v>
      </c>
      <c r="AC9" s="53">
        <v>24</v>
      </c>
      <c r="AD9" s="53">
        <v>25</v>
      </c>
      <c r="AE9" s="53">
        <v>26</v>
      </c>
      <c r="AF9" s="53">
        <v>27</v>
      </c>
      <c r="AG9" s="53">
        <v>28</v>
      </c>
      <c r="AH9" s="53">
        <v>29</v>
      </c>
      <c r="AI9" s="53">
        <v>30</v>
      </c>
      <c r="AJ9" s="53">
        <v>31</v>
      </c>
      <c r="AK9" s="53">
        <v>32</v>
      </c>
      <c r="AL9" s="53">
        <v>33</v>
      </c>
      <c r="AM9" s="53">
        <v>34</v>
      </c>
      <c r="AN9" s="53">
        <v>35</v>
      </c>
      <c r="AO9" s="53">
        <v>36</v>
      </c>
      <c r="AP9" s="53">
        <v>37</v>
      </c>
      <c r="AQ9" s="53">
        <v>38</v>
      </c>
      <c r="AR9" s="53">
        <v>39</v>
      </c>
      <c r="AS9" s="55">
        <v>40</v>
      </c>
      <c r="AT9" s="52" t="s">
        <v>6</v>
      </c>
      <c r="AU9" s="54" t="s">
        <v>17</v>
      </c>
      <c r="AV9" s="50"/>
      <c r="AW9" s="40" t="s">
        <v>3</v>
      </c>
      <c r="AX9" s="189"/>
      <c r="AY9" s="189"/>
      <c r="AZ9" s="194"/>
      <c r="BB9" s="23" t="s">
        <v>20</v>
      </c>
      <c r="BF9" s="23" t="s">
        <v>21</v>
      </c>
      <c r="BJ9" s="23" t="s">
        <v>22</v>
      </c>
      <c r="BN9" s="23" t="s">
        <v>23</v>
      </c>
    </row>
    <row r="10" spans="1:68" s="1" customFormat="1" ht="14.1" customHeight="1" thickBot="1">
      <c r="A10" s="64">
        <v>3</v>
      </c>
      <c r="B10" s="65" t="s">
        <v>54</v>
      </c>
      <c r="C10" s="22" t="s">
        <v>12</v>
      </c>
      <c r="D10" s="45" t="s">
        <v>8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5</v>
      </c>
      <c r="L10" s="67">
        <v>0</v>
      </c>
      <c r="M10" s="67">
        <v>0</v>
      </c>
      <c r="N10" s="67">
        <v>0</v>
      </c>
      <c r="O10" s="67">
        <v>0</v>
      </c>
      <c r="P10" s="67">
        <v>5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3</v>
      </c>
      <c r="W10" s="67">
        <v>0</v>
      </c>
      <c r="X10" s="67">
        <v>0</v>
      </c>
      <c r="Y10" s="120">
        <f t="shared" ref="Y10:Y15" si="0">SUM(E10:X10)</f>
        <v>13</v>
      </c>
      <c r="Z10" s="180">
        <v>0</v>
      </c>
      <c r="AA10" s="67">
        <v>0</v>
      </c>
      <c r="AB10" s="69">
        <v>0</v>
      </c>
      <c r="AC10" s="67">
        <v>0</v>
      </c>
      <c r="AD10" s="67">
        <v>0</v>
      </c>
      <c r="AE10" s="67">
        <v>0</v>
      </c>
      <c r="AF10" s="67">
        <v>0</v>
      </c>
      <c r="AG10" s="67">
        <v>0</v>
      </c>
      <c r="AH10" s="67">
        <v>0</v>
      </c>
      <c r="AI10" s="67">
        <v>0</v>
      </c>
      <c r="AJ10" s="67">
        <v>0</v>
      </c>
      <c r="AK10" s="67">
        <v>0</v>
      </c>
      <c r="AL10" s="67">
        <v>0</v>
      </c>
      <c r="AM10" s="67">
        <v>0</v>
      </c>
      <c r="AN10" s="67">
        <v>0</v>
      </c>
      <c r="AO10" s="67">
        <v>0</v>
      </c>
      <c r="AP10" s="67">
        <v>0</v>
      </c>
      <c r="AQ10" s="67">
        <v>0</v>
      </c>
      <c r="AR10" s="67">
        <v>0</v>
      </c>
      <c r="AS10" s="70">
        <v>0</v>
      </c>
      <c r="AT10" s="60">
        <v>0</v>
      </c>
      <c r="AU10" s="71"/>
      <c r="AV10" s="4"/>
      <c r="AW10" s="60">
        <v>13</v>
      </c>
      <c r="AX10" s="13">
        <v>20</v>
      </c>
      <c r="BB10" s="24">
        <f>SUM(BC10:BD10)</f>
        <v>31</v>
      </c>
      <c r="BC10" s="25">
        <f>COUNTIF(E11:X11,0)</f>
        <v>14</v>
      </c>
      <c r="BD10" s="25">
        <f>COUNTIF(AA11:AS11,0)</f>
        <v>17</v>
      </c>
      <c r="BE10" s="26"/>
      <c r="BF10" s="24">
        <f>BG10+BH10</f>
        <v>4</v>
      </c>
      <c r="BG10" s="25">
        <f>COUNTIF(E11:X11,1)</f>
        <v>2</v>
      </c>
      <c r="BH10" s="25">
        <f>COUNTIF(AA11:AS11,1)</f>
        <v>2</v>
      </c>
      <c r="BI10" s="26"/>
      <c r="BJ10" s="24">
        <f>BK10+BL10</f>
        <v>1</v>
      </c>
      <c r="BK10" s="25">
        <f>COUNTIF(E11:X11,2)</f>
        <v>1</v>
      </c>
      <c r="BL10" s="25">
        <f>COUNTIF(AA11:AS11,2)</f>
        <v>0</v>
      </c>
      <c r="BM10" s="26"/>
      <c r="BN10" s="24">
        <f>BO10+BP10</f>
        <v>1</v>
      </c>
      <c r="BO10" s="25">
        <f>COUNTIF(E11:X11,3)</f>
        <v>1</v>
      </c>
      <c r="BP10" s="25">
        <f>COUNTIF(AA11:AS11,3)</f>
        <v>0</v>
      </c>
    </row>
    <row r="11" spans="1:68" s="1" customFormat="1" ht="14.1" customHeight="1" thickBot="1">
      <c r="A11" s="36">
        <v>1</v>
      </c>
      <c r="B11" s="37" t="s">
        <v>30</v>
      </c>
      <c r="C11" s="38" t="s">
        <v>12</v>
      </c>
      <c r="D11" s="44" t="s">
        <v>8</v>
      </c>
      <c r="E11" s="59">
        <v>0</v>
      </c>
      <c r="F11" s="38">
        <v>1</v>
      </c>
      <c r="G11" s="38">
        <v>0</v>
      </c>
      <c r="H11" s="38">
        <v>2</v>
      </c>
      <c r="I11" s="38">
        <v>0</v>
      </c>
      <c r="J11" s="38">
        <v>0</v>
      </c>
      <c r="K11" s="38">
        <v>5</v>
      </c>
      <c r="L11" s="38">
        <v>1</v>
      </c>
      <c r="M11" s="38">
        <v>0</v>
      </c>
      <c r="N11" s="38">
        <v>0</v>
      </c>
      <c r="O11" s="38">
        <v>0</v>
      </c>
      <c r="P11" s="38">
        <v>3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5</v>
      </c>
      <c r="W11" s="38">
        <v>0</v>
      </c>
      <c r="X11" s="38">
        <v>0</v>
      </c>
      <c r="Y11" s="120">
        <f t="shared" si="0"/>
        <v>17</v>
      </c>
      <c r="Z11" s="178">
        <v>0</v>
      </c>
      <c r="AA11" s="38">
        <v>0</v>
      </c>
      <c r="AB11" s="61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0</v>
      </c>
      <c r="AN11" s="38">
        <v>0</v>
      </c>
      <c r="AO11" s="38">
        <v>0</v>
      </c>
      <c r="AP11" s="38">
        <v>1</v>
      </c>
      <c r="AQ11" s="38">
        <v>0</v>
      </c>
      <c r="AR11" s="38">
        <v>1</v>
      </c>
      <c r="AS11" s="62">
        <v>0</v>
      </c>
      <c r="AT11" s="60">
        <v>2</v>
      </c>
      <c r="AU11" s="63"/>
      <c r="AV11" s="4"/>
      <c r="AW11" s="60">
        <v>19</v>
      </c>
      <c r="AX11" s="13">
        <v>17</v>
      </c>
      <c r="BB11" s="24">
        <f t="shared" ref="BB11:BB36" si="1">SUM(BC11:BD11)</f>
        <v>22</v>
      </c>
      <c r="BC11" s="25">
        <f>COUNTIF(E13:X13,0)</f>
        <v>9</v>
      </c>
      <c r="BD11" s="25">
        <f>COUNTIF(AA13:AS13,0)</f>
        <v>13</v>
      </c>
      <c r="BE11" s="26"/>
      <c r="BF11" s="24">
        <f>BG11+BH11</f>
        <v>7</v>
      </c>
      <c r="BG11" s="25">
        <f>COUNTIF(E13:X13,1)</f>
        <v>4</v>
      </c>
      <c r="BH11" s="25">
        <f>COUNTIF(AA13:AS13,1)</f>
        <v>3</v>
      </c>
      <c r="BI11" s="26"/>
      <c r="BJ11" s="24">
        <f>BK11+BL11</f>
        <v>0</v>
      </c>
      <c r="BK11" s="25">
        <f>COUNTIF(E13:X13,2)</f>
        <v>0</v>
      </c>
      <c r="BL11" s="25">
        <f>COUNTIF(AA13:AS13,2)</f>
        <v>0</v>
      </c>
      <c r="BM11" s="26"/>
      <c r="BN11" s="24">
        <f t="shared" ref="BN11:BN36" si="2">BO11+BP11</f>
        <v>5</v>
      </c>
      <c r="BO11" s="25">
        <f>COUNTIF(E13:X13,3)</f>
        <v>3</v>
      </c>
      <c r="BP11" s="25">
        <f>COUNTIF(AA13:AS13,3)</f>
        <v>2</v>
      </c>
    </row>
    <row r="12" spans="1:68" s="1" customFormat="1" ht="14.1" customHeight="1" thickBot="1">
      <c r="A12" s="95">
        <v>4</v>
      </c>
      <c r="B12" s="96" t="s">
        <v>43</v>
      </c>
      <c r="C12" s="83" t="s">
        <v>12</v>
      </c>
      <c r="D12" s="102" t="s">
        <v>8</v>
      </c>
      <c r="E12" s="82">
        <v>0</v>
      </c>
      <c r="F12" s="83">
        <v>3</v>
      </c>
      <c r="G12" s="83">
        <v>0</v>
      </c>
      <c r="H12" s="83">
        <v>1</v>
      </c>
      <c r="I12" s="83">
        <v>1</v>
      </c>
      <c r="J12" s="83">
        <v>0</v>
      </c>
      <c r="K12" s="83">
        <v>5</v>
      </c>
      <c r="L12" s="83">
        <v>5</v>
      </c>
      <c r="M12" s="83">
        <v>0</v>
      </c>
      <c r="N12" s="83">
        <v>0</v>
      </c>
      <c r="O12" s="83">
        <v>1</v>
      </c>
      <c r="P12" s="83">
        <v>3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5</v>
      </c>
      <c r="W12" s="83">
        <v>2</v>
      </c>
      <c r="X12" s="83">
        <v>2</v>
      </c>
      <c r="Y12" s="120">
        <f t="shared" si="0"/>
        <v>28</v>
      </c>
      <c r="Z12" s="179">
        <v>0</v>
      </c>
      <c r="AA12" s="83">
        <v>0</v>
      </c>
      <c r="AB12" s="84">
        <v>0</v>
      </c>
      <c r="AC12" s="83">
        <v>0</v>
      </c>
      <c r="AD12" s="83">
        <v>0</v>
      </c>
      <c r="AE12" s="83">
        <v>0</v>
      </c>
      <c r="AF12" s="83">
        <v>0</v>
      </c>
      <c r="AG12" s="83">
        <v>0</v>
      </c>
      <c r="AH12" s="83">
        <v>0</v>
      </c>
      <c r="AI12" s="83">
        <v>0</v>
      </c>
      <c r="AJ12" s="83">
        <v>5</v>
      </c>
      <c r="AK12" s="83">
        <v>0</v>
      </c>
      <c r="AL12" s="83">
        <v>0</v>
      </c>
      <c r="AM12" s="83">
        <v>0</v>
      </c>
      <c r="AN12" s="83">
        <v>0</v>
      </c>
      <c r="AO12" s="83">
        <v>0</v>
      </c>
      <c r="AP12" s="83">
        <v>0</v>
      </c>
      <c r="AQ12" s="83">
        <v>0</v>
      </c>
      <c r="AR12" s="83">
        <v>3</v>
      </c>
      <c r="AS12" s="100">
        <v>0</v>
      </c>
      <c r="AT12" s="60">
        <v>8</v>
      </c>
      <c r="AU12" s="101"/>
      <c r="AV12" s="4"/>
      <c r="AW12" s="60">
        <v>36</v>
      </c>
      <c r="AX12" s="13">
        <v>15</v>
      </c>
      <c r="BB12" s="24">
        <f t="shared" si="1"/>
        <v>36</v>
      </c>
      <c r="BC12" s="25">
        <f>COUNTIF(E10:X10,0)</f>
        <v>17</v>
      </c>
      <c r="BD12" s="25">
        <f>COUNTIF(AA10:AS10,0)</f>
        <v>19</v>
      </c>
      <c r="BE12" s="26"/>
      <c r="BF12" s="24">
        <f>BG12+BH12</f>
        <v>0</v>
      </c>
      <c r="BG12" s="25">
        <f>COUNTIF(E10:X10,1)</f>
        <v>0</v>
      </c>
      <c r="BH12" s="25">
        <f>COUNTIF(AA10:AS10,1)</f>
        <v>0</v>
      </c>
      <c r="BI12" s="26"/>
      <c r="BJ12" s="24">
        <f>BK12+BL12</f>
        <v>0</v>
      </c>
      <c r="BK12" s="25">
        <f>COUNTIF(E10:X10,2)</f>
        <v>0</v>
      </c>
      <c r="BL12" s="25">
        <f>COUNTIF(AA10:AS10,2)</f>
        <v>0</v>
      </c>
      <c r="BM12" s="26"/>
      <c r="BN12" s="24">
        <f t="shared" si="2"/>
        <v>1</v>
      </c>
      <c r="BO12" s="25">
        <f>COUNTIF(E10:X10,3)</f>
        <v>1</v>
      </c>
      <c r="BP12" s="25">
        <f>COUNTIF(AA10:AS10,3)</f>
        <v>0</v>
      </c>
    </row>
    <row r="13" spans="1:68" s="1" customFormat="1" ht="14.1" customHeight="1" thickBot="1">
      <c r="A13" s="95">
        <v>2</v>
      </c>
      <c r="B13" s="96" t="s">
        <v>32</v>
      </c>
      <c r="C13" s="83" t="s">
        <v>12</v>
      </c>
      <c r="D13" s="102" t="s">
        <v>8</v>
      </c>
      <c r="E13" s="82">
        <v>0</v>
      </c>
      <c r="F13" s="83">
        <v>3</v>
      </c>
      <c r="G13" s="83">
        <v>0</v>
      </c>
      <c r="H13" s="83">
        <v>3</v>
      </c>
      <c r="I13" s="83">
        <v>1</v>
      </c>
      <c r="J13" s="83">
        <v>0</v>
      </c>
      <c r="K13" s="83">
        <v>5</v>
      </c>
      <c r="L13" s="83">
        <v>3</v>
      </c>
      <c r="M13" s="83">
        <v>0</v>
      </c>
      <c r="N13" s="83">
        <v>0</v>
      </c>
      <c r="O13" s="83">
        <v>1</v>
      </c>
      <c r="P13" s="83">
        <v>1</v>
      </c>
      <c r="Q13" s="83">
        <v>0</v>
      </c>
      <c r="R13" s="83">
        <v>5</v>
      </c>
      <c r="S13" s="83">
        <v>0</v>
      </c>
      <c r="T13" s="83">
        <v>0</v>
      </c>
      <c r="U13" s="83">
        <v>1</v>
      </c>
      <c r="V13" s="83">
        <v>5</v>
      </c>
      <c r="W13" s="83">
        <v>5</v>
      </c>
      <c r="X13" s="83">
        <v>0</v>
      </c>
      <c r="Y13" s="120">
        <f t="shared" si="0"/>
        <v>33</v>
      </c>
      <c r="Z13" s="179">
        <v>0</v>
      </c>
      <c r="AA13" s="83">
        <v>0</v>
      </c>
      <c r="AB13" s="84">
        <v>0</v>
      </c>
      <c r="AC13" s="83">
        <v>0</v>
      </c>
      <c r="AD13" s="83">
        <v>0</v>
      </c>
      <c r="AE13" s="83">
        <v>0</v>
      </c>
      <c r="AF13" s="83">
        <v>0</v>
      </c>
      <c r="AG13" s="83">
        <v>1</v>
      </c>
      <c r="AH13" s="83">
        <v>0</v>
      </c>
      <c r="AI13" s="83">
        <v>3</v>
      </c>
      <c r="AJ13" s="83">
        <v>1</v>
      </c>
      <c r="AK13" s="83">
        <v>0</v>
      </c>
      <c r="AL13" s="83">
        <v>0</v>
      </c>
      <c r="AM13" s="83">
        <v>0</v>
      </c>
      <c r="AN13" s="83">
        <v>1</v>
      </c>
      <c r="AO13" s="83">
        <v>0</v>
      </c>
      <c r="AP13" s="83">
        <v>0</v>
      </c>
      <c r="AQ13" s="83">
        <v>0</v>
      </c>
      <c r="AR13" s="83">
        <v>5</v>
      </c>
      <c r="AS13" s="100">
        <v>3</v>
      </c>
      <c r="AT13" s="60">
        <v>14</v>
      </c>
      <c r="AU13" s="101"/>
      <c r="AV13" s="4"/>
      <c r="AW13" s="60">
        <v>48</v>
      </c>
      <c r="AX13" s="13">
        <v>13</v>
      </c>
      <c r="BB13" s="24">
        <f t="shared" si="1"/>
        <v>27</v>
      </c>
      <c r="BC13" s="25">
        <f>COUNTIF(E12:X12,0)</f>
        <v>10</v>
      </c>
      <c r="BD13" s="25">
        <f>COUNTIF(AA12:AS12,0)</f>
        <v>17</v>
      </c>
      <c r="BE13" s="26"/>
      <c r="BF13" s="24">
        <f>BG13+BH13</f>
        <v>3</v>
      </c>
      <c r="BG13" s="25">
        <f>COUNTIF(E12:X12,1)</f>
        <v>3</v>
      </c>
      <c r="BH13" s="25">
        <f>COUNTIF(AA12:AS12,1)</f>
        <v>0</v>
      </c>
      <c r="BI13" s="26"/>
      <c r="BJ13" s="24">
        <f>BK13+BL13</f>
        <v>2</v>
      </c>
      <c r="BK13" s="25">
        <f>COUNTIF(E12:X12,2)</f>
        <v>2</v>
      </c>
      <c r="BL13" s="25">
        <f>COUNTIF(AA12:AS12,2)</f>
        <v>0</v>
      </c>
      <c r="BM13" s="26"/>
      <c r="BN13" s="24">
        <f t="shared" si="2"/>
        <v>3</v>
      </c>
      <c r="BO13" s="25">
        <f>COUNTIF(E12:X12,3)</f>
        <v>2</v>
      </c>
      <c r="BP13" s="25">
        <f>COUNTIF(AA12:AS12,3)</f>
        <v>1</v>
      </c>
    </row>
    <row r="14" spans="1:68" s="1" customFormat="1" ht="14.1" customHeight="1" thickBot="1">
      <c r="A14" s="103">
        <v>6</v>
      </c>
      <c r="B14" s="104" t="s">
        <v>55</v>
      </c>
      <c r="C14" s="105" t="s">
        <v>12</v>
      </c>
      <c r="D14" s="106" t="s">
        <v>8</v>
      </c>
      <c r="E14" s="107">
        <v>0</v>
      </c>
      <c r="F14" s="108">
        <v>1</v>
      </c>
      <c r="G14" s="108">
        <v>0</v>
      </c>
      <c r="H14" s="108">
        <v>2</v>
      </c>
      <c r="I14" s="108">
        <v>0</v>
      </c>
      <c r="J14" s="108">
        <v>0</v>
      </c>
      <c r="K14" s="108">
        <v>3</v>
      </c>
      <c r="L14" s="108">
        <v>5</v>
      </c>
      <c r="M14" s="108">
        <v>0</v>
      </c>
      <c r="N14" s="108">
        <v>5</v>
      </c>
      <c r="O14" s="108">
        <v>1</v>
      </c>
      <c r="P14" s="108">
        <v>5</v>
      </c>
      <c r="Q14" s="108">
        <v>0</v>
      </c>
      <c r="R14" s="108">
        <v>0</v>
      </c>
      <c r="S14" s="108">
        <v>5</v>
      </c>
      <c r="T14" s="108">
        <v>0</v>
      </c>
      <c r="U14" s="108">
        <v>5</v>
      </c>
      <c r="V14" s="108">
        <v>5</v>
      </c>
      <c r="W14" s="108">
        <v>0</v>
      </c>
      <c r="X14" s="108">
        <v>1</v>
      </c>
      <c r="Y14" s="175">
        <f t="shared" si="0"/>
        <v>38</v>
      </c>
      <c r="Z14" s="181">
        <v>5</v>
      </c>
      <c r="AA14" s="108">
        <v>0</v>
      </c>
      <c r="AB14" s="110">
        <v>0</v>
      </c>
      <c r="AC14" s="108">
        <v>0</v>
      </c>
      <c r="AD14" s="108">
        <v>0</v>
      </c>
      <c r="AE14" s="108">
        <v>0</v>
      </c>
      <c r="AF14" s="108">
        <v>0</v>
      </c>
      <c r="AG14" s="108">
        <v>0</v>
      </c>
      <c r="AH14" s="108">
        <v>0</v>
      </c>
      <c r="AI14" s="108">
        <v>1</v>
      </c>
      <c r="AJ14" s="108">
        <v>1</v>
      </c>
      <c r="AK14" s="108">
        <v>0</v>
      </c>
      <c r="AL14" s="108">
        <v>0</v>
      </c>
      <c r="AM14" s="108">
        <v>0</v>
      </c>
      <c r="AN14" s="108">
        <v>0</v>
      </c>
      <c r="AO14" s="108">
        <v>0</v>
      </c>
      <c r="AP14" s="108">
        <v>0</v>
      </c>
      <c r="AQ14" s="108">
        <v>1</v>
      </c>
      <c r="AR14" s="108">
        <v>5</v>
      </c>
      <c r="AS14" s="111">
        <v>0</v>
      </c>
      <c r="AT14" s="176">
        <v>13</v>
      </c>
      <c r="AV14" s="4"/>
      <c r="AW14" s="60">
        <v>51</v>
      </c>
      <c r="AX14" s="13">
        <v>11</v>
      </c>
      <c r="BB14" s="24">
        <f t="shared" si="1"/>
        <v>19</v>
      </c>
      <c r="BC14" s="25">
        <f>COUNTIF(E15:X15,0)</f>
        <v>7</v>
      </c>
      <c r="BD14" s="25">
        <f>COUNTIF(AA15:AS15,0)</f>
        <v>12</v>
      </c>
      <c r="BE14" s="26"/>
      <c r="BF14" s="24">
        <f t="shared" ref="BF14:BF36" si="3">BG14+BH14</f>
        <v>7</v>
      </c>
      <c r="BG14" s="25">
        <f>COUNTIF(E15:X15,1)</f>
        <v>4</v>
      </c>
      <c r="BH14" s="25">
        <f>COUNTIF(AA15:AS15,1)</f>
        <v>3</v>
      </c>
      <c r="BI14" s="26"/>
      <c r="BJ14" s="24">
        <f t="shared" ref="BJ14:BJ36" si="4">BK14+BL14</f>
        <v>2</v>
      </c>
      <c r="BK14" s="25">
        <f>COUNTIF(E15:X15,2)</f>
        <v>1</v>
      </c>
      <c r="BL14" s="25">
        <f>COUNTIF(AA15:AS15,2)</f>
        <v>1</v>
      </c>
      <c r="BM14" s="26"/>
      <c r="BN14" s="24">
        <f t="shared" si="2"/>
        <v>3</v>
      </c>
      <c r="BO14" s="25">
        <f>COUNTIF(E15:X15,3)</f>
        <v>1</v>
      </c>
      <c r="BP14" s="25">
        <f>COUNTIF(AA15:AS15,3)</f>
        <v>2</v>
      </c>
    </row>
    <row r="15" spans="1:68" s="1" customFormat="1" ht="14.1" customHeight="1">
      <c r="A15" s="72">
        <v>5</v>
      </c>
      <c r="B15" s="65" t="s">
        <v>31</v>
      </c>
      <c r="C15" s="22" t="s">
        <v>12</v>
      </c>
      <c r="D15" s="45" t="s">
        <v>8</v>
      </c>
      <c r="E15" s="67">
        <v>0</v>
      </c>
      <c r="F15" s="22">
        <v>5</v>
      </c>
      <c r="G15" s="67">
        <v>0</v>
      </c>
      <c r="H15" s="67">
        <v>5</v>
      </c>
      <c r="I15" s="67">
        <v>1</v>
      </c>
      <c r="J15" s="67">
        <v>0</v>
      </c>
      <c r="K15" s="67">
        <v>5</v>
      </c>
      <c r="L15" s="67">
        <v>5</v>
      </c>
      <c r="M15" s="67">
        <v>2</v>
      </c>
      <c r="N15" s="67">
        <v>0</v>
      </c>
      <c r="O15" s="67">
        <v>1</v>
      </c>
      <c r="P15" s="67">
        <v>1</v>
      </c>
      <c r="Q15" s="67">
        <v>0</v>
      </c>
      <c r="R15" s="67">
        <v>5</v>
      </c>
      <c r="S15" s="67">
        <v>1</v>
      </c>
      <c r="T15" s="67">
        <v>0</v>
      </c>
      <c r="U15" s="67">
        <v>0</v>
      </c>
      <c r="V15" s="67">
        <v>5</v>
      </c>
      <c r="W15" s="67">
        <v>5</v>
      </c>
      <c r="X15" s="67">
        <v>3</v>
      </c>
      <c r="Y15" s="120">
        <f t="shared" si="0"/>
        <v>44</v>
      </c>
      <c r="Z15" s="180">
        <v>0</v>
      </c>
      <c r="AA15" s="67">
        <v>0</v>
      </c>
      <c r="AB15" s="69">
        <v>1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1</v>
      </c>
      <c r="AJ15" s="67">
        <v>3</v>
      </c>
      <c r="AK15" s="67">
        <v>0</v>
      </c>
      <c r="AL15" s="67">
        <v>1</v>
      </c>
      <c r="AM15" s="67">
        <v>0</v>
      </c>
      <c r="AN15" s="67">
        <v>0</v>
      </c>
      <c r="AO15" s="67">
        <v>0</v>
      </c>
      <c r="AP15" s="67">
        <v>3</v>
      </c>
      <c r="AQ15" s="67">
        <v>2</v>
      </c>
      <c r="AR15" s="67">
        <v>5</v>
      </c>
      <c r="AS15" s="70">
        <v>0</v>
      </c>
      <c r="AT15" s="60">
        <v>16</v>
      </c>
      <c r="AU15" s="71"/>
      <c r="AV15" s="4"/>
      <c r="AW15" s="60">
        <v>60</v>
      </c>
      <c r="AX15" s="13">
        <v>10</v>
      </c>
      <c r="BB15" s="24">
        <f>SUM(BC15:BD15)</f>
        <v>19</v>
      </c>
      <c r="BC15" s="25">
        <f>COUNTIF(E15:X15,0)</f>
        <v>7</v>
      </c>
      <c r="BD15" s="25">
        <f>COUNTIF(AA15:AS15,0)</f>
        <v>12</v>
      </c>
      <c r="BE15" s="26"/>
      <c r="BF15" s="24">
        <f t="shared" si="3"/>
        <v>6</v>
      </c>
      <c r="BG15" s="25">
        <f>COUNTIF(E14:X14,1)</f>
        <v>3</v>
      </c>
      <c r="BH15" s="25">
        <f>COUNTIF(AA14:AS14,1)</f>
        <v>3</v>
      </c>
      <c r="BI15" s="26"/>
      <c r="BJ15" s="24">
        <f t="shared" si="4"/>
        <v>1</v>
      </c>
      <c r="BK15" s="25">
        <f>COUNTIF(E14:X14,2)</f>
        <v>1</v>
      </c>
      <c r="BL15" s="25">
        <f>COUNTIF(AA14:AS14,2)</f>
        <v>0</v>
      </c>
      <c r="BM15" s="26"/>
      <c r="BN15" s="24">
        <f t="shared" si="2"/>
        <v>1</v>
      </c>
      <c r="BO15" s="25">
        <f>COUNTIF(E14:X14,3)</f>
        <v>1</v>
      </c>
      <c r="BP15" s="25">
        <f>COUNTIF(AA14:AS14,3)</f>
        <v>0</v>
      </c>
    </row>
    <row r="16" spans="1:68" s="1" customFormat="1" ht="15.6" customHeight="1" thickBot="1">
      <c r="AU16" s="112"/>
      <c r="AV16" s="4"/>
      <c r="AW16" s="73"/>
      <c r="AX16" s="13"/>
      <c r="BB16" s="24">
        <f>SUM(BC16:BD16)</f>
        <v>24</v>
      </c>
      <c r="BC16" s="25">
        <f>COUNTIF(E14:X14,0)</f>
        <v>9</v>
      </c>
      <c r="BD16" s="25">
        <f>COUNTIF(AA14:AS14,0)</f>
        <v>15</v>
      </c>
      <c r="BF16" s="24" t="e">
        <f>BG16+BH16</f>
        <v>#REF!</v>
      </c>
      <c r="BG16" s="25" t="e">
        <f>COUNTIF(#REF!,1)</f>
        <v>#REF!</v>
      </c>
      <c r="BH16" s="25" t="e">
        <f>COUNTIF(#REF!,1)</f>
        <v>#REF!</v>
      </c>
      <c r="BJ16" s="24" t="e">
        <f>BK16+BL16</f>
        <v>#REF!</v>
      </c>
      <c r="BK16" s="25" t="e">
        <f>COUNTIF(#REF!,2)</f>
        <v>#REF!</v>
      </c>
      <c r="BL16" s="25" t="e">
        <f>COUNTIF(#REF!,2)</f>
        <v>#REF!</v>
      </c>
      <c r="BM16" s="26"/>
      <c r="BN16" s="24" t="e">
        <f>BO16+BP16</f>
        <v>#REF!</v>
      </c>
      <c r="BO16" s="25" t="e">
        <f>COUNTIF(#REF!,3)</f>
        <v>#REF!</v>
      </c>
      <c r="BP16" s="25" t="e">
        <f>COUNTIF(#REF!,3)</f>
        <v>#REF!</v>
      </c>
    </row>
    <row r="17" spans="1:68" s="1" customFormat="1" ht="15.6" customHeight="1" thickBot="1">
      <c r="A17" s="4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73"/>
      <c r="Z17" s="180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7"/>
      <c r="AU17" s="4"/>
      <c r="AV17" s="4"/>
      <c r="AW17" s="73"/>
      <c r="AX17" s="13"/>
      <c r="BB17" s="24">
        <f t="shared" si="1"/>
        <v>0</v>
      </c>
      <c r="BC17" s="25">
        <f>COUNTIF(E17:X17,0)</f>
        <v>0</v>
      </c>
      <c r="BD17" s="25">
        <f>COUNTIF(AA17:AS17,0)</f>
        <v>0</v>
      </c>
      <c r="BF17" s="24">
        <f t="shared" si="3"/>
        <v>0</v>
      </c>
      <c r="BG17" s="25">
        <f>COUNTIF(E17:X17,1)</f>
        <v>0</v>
      </c>
      <c r="BH17" s="25">
        <f>COUNTIF(AA17:AS17,1)</f>
        <v>0</v>
      </c>
      <c r="BJ17" s="24">
        <f t="shared" si="4"/>
        <v>0</v>
      </c>
      <c r="BK17" s="25">
        <f>COUNTIF(E17:X17,2)</f>
        <v>0</v>
      </c>
      <c r="BL17" s="25">
        <f>COUNTIF(AA17:AS17,2)</f>
        <v>0</v>
      </c>
      <c r="BN17" s="24">
        <f t="shared" si="2"/>
        <v>0</v>
      </c>
      <c r="BO17" s="25">
        <f>COUNTIF(E17:X17,3)</f>
        <v>0</v>
      </c>
      <c r="BP17" s="25">
        <f>COUNTIF(AA17:AS17,3)</f>
        <v>0</v>
      </c>
    </row>
    <row r="18" spans="1:68" s="1" customFormat="1" ht="14.1" customHeight="1" thickBot="1">
      <c r="A18" s="64">
        <v>9</v>
      </c>
      <c r="B18" s="65" t="s">
        <v>33</v>
      </c>
      <c r="C18" s="67" t="s">
        <v>15</v>
      </c>
      <c r="D18" s="154" t="s">
        <v>9</v>
      </c>
      <c r="E18" s="66">
        <v>0</v>
      </c>
      <c r="F18" s="67">
        <v>5</v>
      </c>
      <c r="G18" s="67">
        <v>3</v>
      </c>
      <c r="H18" s="67">
        <v>3</v>
      </c>
      <c r="I18" s="67">
        <v>0</v>
      </c>
      <c r="J18" s="67">
        <v>1</v>
      </c>
      <c r="K18" s="67">
        <v>0</v>
      </c>
      <c r="L18" s="67">
        <v>0</v>
      </c>
      <c r="M18" s="67">
        <v>0</v>
      </c>
      <c r="N18" s="67">
        <v>0</v>
      </c>
      <c r="O18" s="67">
        <v>5</v>
      </c>
      <c r="P18" s="67">
        <v>5</v>
      </c>
      <c r="Q18" s="67">
        <v>0</v>
      </c>
      <c r="R18" s="67">
        <v>5</v>
      </c>
      <c r="S18" s="67">
        <v>0</v>
      </c>
      <c r="T18" s="67">
        <v>0</v>
      </c>
      <c r="U18" s="67">
        <v>0</v>
      </c>
      <c r="V18" s="67">
        <v>0</v>
      </c>
      <c r="W18" s="67">
        <v>5</v>
      </c>
      <c r="X18" s="67">
        <v>5</v>
      </c>
      <c r="Y18" s="174">
        <f>SUM(E18:X18)</f>
        <v>37</v>
      </c>
      <c r="Z18" s="180">
        <v>0</v>
      </c>
      <c r="AA18" s="67">
        <v>0</v>
      </c>
      <c r="AB18" s="69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1</v>
      </c>
      <c r="AK18" s="67">
        <v>0</v>
      </c>
      <c r="AL18" s="67">
        <v>5</v>
      </c>
      <c r="AM18" s="67">
        <v>0</v>
      </c>
      <c r="AN18" s="67">
        <v>0</v>
      </c>
      <c r="AO18" s="67">
        <v>0</v>
      </c>
      <c r="AP18" s="67">
        <v>1</v>
      </c>
      <c r="AQ18" s="67">
        <v>0</v>
      </c>
      <c r="AR18" s="67">
        <v>1</v>
      </c>
      <c r="AS18" s="70">
        <v>0</v>
      </c>
      <c r="AT18" s="60">
        <f>SUM(Z18:AS18)</f>
        <v>8</v>
      </c>
      <c r="AU18" s="71"/>
      <c r="AV18" s="4"/>
      <c r="AW18" s="60">
        <f>SUM(AT18,Y18)</f>
        <v>45</v>
      </c>
      <c r="AX18" s="13">
        <v>20</v>
      </c>
      <c r="BB18" s="24">
        <f t="shared" si="1"/>
        <v>24</v>
      </c>
      <c r="BC18" s="25">
        <f>COUNTIF(E20:X20,0)</f>
        <v>10</v>
      </c>
      <c r="BD18" s="25">
        <f>COUNTIF(AA20:AS20,0)</f>
        <v>14</v>
      </c>
      <c r="BE18" s="26"/>
      <c r="BF18" s="24">
        <f t="shared" si="3"/>
        <v>3</v>
      </c>
      <c r="BG18" s="25">
        <f>COUNTIF(E20:X20,1)</f>
        <v>1</v>
      </c>
      <c r="BH18" s="25">
        <f>COUNTIF(AA20:AS20,1)</f>
        <v>2</v>
      </c>
      <c r="BI18" s="26"/>
      <c r="BJ18" s="24">
        <f t="shared" si="4"/>
        <v>3</v>
      </c>
      <c r="BK18" s="25">
        <f>COUNTIF(E20:X20,2)</f>
        <v>2</v>
      </c>
      <c r="BL18" s="25">
        <f>COUNTIF(AA20:AS20,2)</f>
        <v>1</v>
      </c>
      <c r="BM18" s="26"/>
      <c r="BN18" s="24">
        <f t="shared" si="2"/>
        <v>1</v>
      </c>
      <c r="BO18" s="25">
        <f>COUNTIF(E20:X20,3)</f>
        <v>1</v>
      </c>
      <c r="BP18" s="25">
        <f>COUNTIF(AA20:AS20,3)</f>
        <v>0</v>
      </c>
    </row>
    <row r="19" spans="1:68" s="1" customFormat="1" ht="14.1" customHeight="1" thickBot="1">
      <c r="A19" s="103">
        <v>10</v>
      </c>
      <c r="B19" s="129" t="s">
        <v>57</v>
      </c>
      <c r="C19" s="108" t="s">
        <v>15</v>
      </c>
      <c r="D19" s="130" t="s">
        <v>9</v>
      </c>
      <c r="E19" s="107">
        <v>0</v>
      </c>
      <c r="F19" s="108">
        <v>1</v>
      </c>
      <c r="G19" s="108">
        <v>5</v>
      </c>
      <c r="H19" s="108">
        <v>3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v>5</v>
      </c>
      <c r="P19" s="108">
        <v>0</v>
      </c>
      <c r="Q19" s="108">
        <v>0</v>
      </c>
      <c r="R19" s="108">
        <v>5</v>
      </c>
      <c r="S19" s="108">
        <v>0</v>
      </c>
      <c r="T19" s="108">
        <v>0</v>
      </c>
      <c r="U19" s="108">
        <v>1</v>
      </c>
      <c r="V19" s="108">
        <v>5</v>
      </c>
      <c r="W19" s="108">
        <v>5</v>
      </c>
      <c r="X19" s="108">
        <v>5</v>
      </c>
      <c r="Y19" s="175">
        <f>SUM(E19:X19)</f>
        <v>35</v>
      </c>
      <c r="Z19" s="181">
        <v>1</v>
      </c>
      <c r="AA19" s="108">
        <v>0</v>
      </c>
      <c r="AB19" s="110">
        <v>0</v>
      </c>
      <c r="AC19" s="108">
        <v>0</v>
      </c>
      <c r="AD19" s="108">
        <v>1</v>
      </c>
      <c r="AE19" s="108">
        <v>2</v>
      </c>
      <c r="AF19" s="108">
        <v>0</v>
      </c>
      <c r="AG19" s="108">
        <v>0</v>
      </c>
      <c r="AH19" s="108">
        <v>0</v>
      </c>
      <c r="AI19" s="108">
        <v>0</v>
      </c>
      <c r="AJ19" s="108">
        <v>5</v>
      </c>
      <c r="AK19" s="108">
        <v>0</v>
      </c>
      <c r="AL19" s="108">
        <v>0</v>
      </c>
      <c r="AM19" s="108">
        <v>1</v>
      </c>
      <c r="AN19" s="108">
        <v>0</v>
      </c>
      <c r="AO19" s="108">
        <v>0</v>
      </c>
      <c r="AP19" s="108">
        <v>5</v>
      </c>
      <c r="AQ19" s="108">
        <v>0</v>
      </c>
      <c r="AR19" s="108">
        <v>0</v>
      </c>
      <c r="AS19" s="111">
        <v>0</v>
      </c>
      <c r="AT19" s="176">
        <f>SUM(Z19:AS19)</f>
        <v>15</v>
      </c>
      <c r="AU19" s="112"/>
      <c r="AV19" s="155"/>
      <c r="AW19" s="176">
        <f>SUM(AT19,Y19)</f>
        <v>50</v>
      </c>
      <c r="AX19" s="13">
        <v>17</v>
      </c>
      <c r="BB19" s="24">
        <f t="shared" si="1"/>
        <v>23</v>
      </c>
      <c r="BC19" s="25">
        <f>COUNTIF(E21:X21,0)</f>
        <v>9</v>
      </c>
      <c r="BD19" s="25">
        <f>COUNTIF(AA21:AS21,0)</f>
        <v>14</v>
      </c>
      <c r="BE19" s="26"/>
      <c r="BF19" s="24">
        <f t="shared" si="3"/>
        <v>3</v>
      </c>
      <c r="BG19" s="25">
        <f>COUNTIF(E21:X21,1)</f>
        <v>2</v>
      </c>
      <c r="BH19" s="25">
        <f>COUNTIF(AA21:AS21,1)</f>
        <v>1</v>
      </c>
      <c r="BI19" s="26"/>
      <c r="BJ19" s="24">
        <f t="shared" si="4"/>
        <v>0</v>
      </c>
      <c r="BK19" s="25">
        <f>COUNTIF(E21:X21,2)</f>
        <v>0</v>
      </c>
      <c r="BL19" s="25">
        <f>COUNTIF(AA21:AS21,2)</f>
        <v>0</v>
      </c>
      <c r="BM19" s="26"/>
      <c r="BN19" s="24">
        <f t="shared" si="2"/>
        <v>0</v>
      </c>
      <c r="BO19" s="25">
        <f>COUNTIF(E21:X21,3)</f>
        <v>0</v>
      </c>
      <c r="BP19" s="25">
        <f>COUNTIF(AA21:AS21,3)</f>
        <v>0</v>
      </c>
    </row>
    <row r="20" spans="1:68" s="1" customFormat="1" ht="14.1" customHeight="1" thickBot="1">
      <c r="A20" s="36">
        <v>7</v>
      </c>
      <c r="B20" s="37" t="s">
        <v>56</v>
      </c>
      <c r="C20" s="38" t="s">
        <v>15</v>
      </c>
      <c r="D20" s="44" t="s">
        <v>9</v>
      </c>
      <c r="E20" s="59">
        <v>0</v>
      </c>
      <c r="F20" s="38">
        <v>2</v>
      </c>
      <c r="G20" s="38">
        <v>0</v>
      </c>
      <c r="H20" s="38">
        <v>5</v>
      </c>
      <c r="I20" s="38">
        <v>0</v>
      </c>
      <c r="J20" s="38">
        <v>2</v>
      </c>
      <c r="K20" s="38">
        <v>0</v>
      </c>
      <c r="L20" s="38">
        <v>0</v>
      </c>
      <c r="M20" s="38">
        <v>0</v>
      </c>
      <c r="N20" s="38">
        <v>0</v>
      </c>
      <c r="O20" s="38">
        <v>3</v>
      </c>
      <c r="P20" s="38">
        <v>0</v>
      </c>
      <c r="Q20" s="38">
        <v>5</v>
      </c>
      <c r="R20" s="38">
        <v>5</v>
      </c>
      <c r="S20" s="38">
        <v>0</v>
      </c>
      <c r="T20" s="38">
        <v>0</v>
      </c>
      <c r="U20" s="38">
        <v>1</v>
      </c>
      <c r="V20" s="38">
        <v>5</v>
      </c>
      <c r="W20" s="38">
        <v>5</v>
      </c>
      <c r="X20" s="38">
        <v>5</v>
      </c>
      <c r="Y20" s="120">
        <f>SUM(E20:X20)</f>
        <v>38</v>
      </c>
      <c r="Z20" s="178">
        <v>0</v>
      </c>
      <c r="AA20" s="38">
        <v>0</v>
      </c>
      <c r="AB20" s="61">
        <v>0</v>
      </c>
      <c r="AC20" s="38">
        <v>0</v>
      </c>
      <c r="AD20" s="38">
        <v>2</v>
      </c>
      <c r="AE20" s="38">
        <v>1</v>
      </c>
      <c r="AF20" s="38">
        <v>0</v>
      </c>
      <c r="AG20" s="38">
        <v>0</v>
      </c>
      <c r="AH20" s="38">
        <v>0</v>
      </c>
      <c r="AI20" s="38">
        <v>0</v>
      </c>
      <c r="AJ20" s="38">
        <v>5</v>
      </c>
      <c r="AK20" s="38">
        <v>0</v>
      </c>
      <c r="AL20" s="38">
        <v>1</v>
      </c>
      <c r="AM20" s="38">
        <v>0</v>
      </c>
      <c r="AN20" s="38">
        <v>0</v>
      </c>
      <c r="AO20" s="38">
        <v>0</v>
      </c>
      <c r="AP20" s="38">
        <v>0</v>
      </c>
      <c r="AQ20" s="38">
        <v>5</v>
      </c>
      <c r="AR20" s="38">
        <v>0</v>
      </c>
      <c r="AS20" s="62">
        <v>0</v>
      </c>
      <c r="AT20" s="60">
        <f>SUM(Z20:AS20)</f>
        <v>14</v>
      </c>
      <c r="AU20" s="63"/>
      <c r="AV20" s="4"/>
      <c r="AW20" s="60">
        <f>SUM(AT20,Y20)</f>
        <v>52</v>
      </c>
      <c r="AX20" s="13">
        <v>15</v>
      </c>
      <c r="BB20" s="24"/>
      <c r="BC20" s="25"/>
      <c r="BD20" s="25"/>
      <c r="BE20" s="26"/>
      <c r="BF20" s="24"/>
      <c r="BG20" s="25"/>
      <c r="BH20" s="25"/>
      <c r="BI20" s="26"/>
      <c r="BJ20" s="24"/>
      <c r="BK20" s="25"/>
      <c r="BL20" s="25"/>
      <c r="BM20" s="26"/>
      <c r="BN20" s="24"/>
      <c r="BO20" s="25"/>
      <c r="BP20" s="25"/>
    </row>
    <row r="21" spans="1:68" s="1" customFormat="1" ht="14.1" customHeight="1">
      <c r="A21" s="113">
        <v>8</v>
      </c>
      <c r="B21" s="114" t="s">
        <v>35</v>
      </c>
      <c r="C21" s="97" t="s">
        <v>15</v>
      </c>
      <c r="D21" s="98" t="s">
        <v>9</v>
      </c>
      <c r="E21" s="115">
        <v>0</v>
      </c>
      <c r="F21" s="97">
        <v>5</v>
      </c>
      <c r="G21" s="97">
        <v>0</v>
      </c>
      <c r="H21" s="97">
        <v>5</v>
      </c>
      <c r="I21" s="97">
        <v>0</v>
      </c>
      <c r="J21" s="97">
        <v>5</v>
      </c>
      <c r="K21" s="97">
        <v>0</v>
      </c>
      <c r="L21" s="97">
        <v>0</v>
      </c>
      <c r="M21" s="97">
        <v>0</v>
      </c>
      <c r="N21" s="97">
        <v>0</v>
      </c>
      <c r="O21" s="97">
        <v>1</v>
      </c>
      <c r="P21" s="97">
        <v>5</v>
      </c>
      <c r="Q21" s="97">
        <v>0</v>
      </c>
      <c r="R21" s="97">
        <v>5</v>
      </c>
      <c r="S21" s="97">
        <v>5</v>
      </c>
      <c r="T21" s="97">
        <v>0</v>
      </c>
      <c r="U21" s="97">
        <v>1</v>
      </c>
      <c r="V21" s="97">
        <v>5</v>
      </c>
      <c r="W21" s="97">
        <v>5</v>
      </c>
      <c r="X21" s="97">
        <v>5</v>
      </c>
      <c r="Y21" s="120">
        <f>SUM(E21:X21)</f>
        <v>47</v>
      </c>
      <c r="Z21" s="182">
        <v>5</v>
      </c>
      <c r="AA21" s="97">
        <v>0</v>
      </c>
      <c r="AB21" s="116">
        <v>0</v>
      </c>
      <c r="AC21" s="97">
        <v>0</v>
      </c>
      <c r="AD21" s="97">
        <v>0</v>
      </c>
      <c r="AE21" s="97">
        <v>0</v>
      </c>
      <c r="AF21" s="97">
        <v>0</v>
      </c>
      <c r="AG21" s="97">
        <v>0</v>
      </c>
      <c r="AH21" s="97">
        <v>0</v>
      </c>
      <c r="AI21" s="97">
        <v>0</v>
      </c>
      <c r="AJ21" s="97">
        <v>5</v>
      </c>
      <c r="AK21" s="97">
        <v>0</v>
      </c>
      <c r="AL21" s="97">
        <v>5</v>
      </c>
      <c r="AM21" s="97">
        <v>0</v>
      </c>
      <c r="AN21" s="97">
        <v>1</v>
      </c>
      <c r="AO21" s="97">
        <v>0</v>
      </c>
      <c r="AP21" s="97">
        <v>0</v>
      </c>
      <c r="AQ21" s="97">
        <v>5</v>
      </c>
      <c r="AR21" s="97">
        <v>5</v>
      </c>
      <c r="AS21" s="117">
        <v>0</v>
      </c>
      <c r="AT21" s="60">
        <f>SUM(Z21:AS21)</f>
        <v>26</v>
      </c>
      <c r="AU21" s="118"/>
      <c r="AV21" s="4"/>
      <c r="AW21" s="60">
        <f>SUM(AT21,Y21)</f>
        <v>73</v>
      </c>
      <c r="AX21" s="13">
        <v>13</v>
      </c>
      <c r="BB21" s="24">
        <f t="shared" si="1"/>
        <v>25</v>
      </c>
      <c r="BC21" s="25">
        <f>COUNTIF(E19:X19,0)</f>
        <v>11</v>
      </c>
      <c r="BD21" s="25">
        <f>COUNTIF(AA19:AS19,0)</f>
        <v>14</v>
      </c>
      <c r="BE21" s="26"/>
      <c r="BF21" s="24">
        <f t="shared" si="3"/>
        <v>4</v>
      </c>
      <c r="BG21" s="25">
        <f>COUNTIF(E19:X19,1)</f>
        <v>2</v>
      </c>
      <c r="BH21" s="25">
        <f>COUNTIF(AA19:AS19,1)</f>
        <v>2</v>
      </c>
      <c r="BI21" s="26"/>
      <c r="BJ21" s="24">
        <f t="shared" si="4"/>
        <v>1</v>
      </c>
      <c r="BK21" s="25">
        <f>COUNTIF(E19:X19,2)</f>
        <v>0</v>
      </c>
      <c r="BL21" s="25">
        <f>COUNTIF(AA19:AS19,2)</f>
        <v>1</v>
      </c>
      <c r="BM21" s="26"/>
      <c r="BN21" s="24">
        <f t="shared" si="2"/>
        <v>1</v>
      </c>
      <c r="BO21" s="25">
        <f>COUNTIF(E19:X19,3)</f>
        <v>1</v>
      </c>
      <c r="BP21" s="25">
        <f>COUNTIF(AA19:AS19,3)</f>
        <v>0</v>
      </c>
    </row>
    <row r="22" spans="1:68" s="1" customFormat="1" ht="14.1" customHeight="1" thickBot="1">
      <c r="AX22" s="13"/>
      <c r="BB22" s="24" t="e">
        <f t="shared" si="1"/>
        <v>#REF!</v>
      </c>
      <c r="BC22" s="25" t="e">
        <f>COUNTIF(#REF!,0)</f>
        <v>#REF!</v>
      </c>
      <c r="BD22" s="25" t="e">
        <f>COUNTIF(#REF!,0)</f>
        <v>#REF!</v>
      </c>
      <c r="BE22" s="26"/>
      <c r="BF22" s="24" t="e">
        <f t="shared" si="3"/>
        <v>#REF!</v>
      </c>
      <c r="BG22" s="25" t="e">
        <f>COUNTIF(#REF!,1)</f>
        <v>#REF!</v>
      </c>
      <c r="BH22" s="25" t="e">
        <f>COUNTIF(#REF!,1)</f>
        <v>#REF!</v>
      </c>
      <c r="BI22" s="26"/>
      <c r="BJ22" s="24" t="e">
        <f t="shared" si="4"/>
        <v>#REF!</v>
      </c>
      <c r="BK22" s="25" t="e">
        <f>COUNTIF(#REF!,2)</f>
        <v>#REF!</v>
      </c>
      <c r="BL22" s="25" t="e">
        <f>COUNTIF(#REF!,2)</f>
        <v>#REF!</v>
      </c>
      <c r="BM22" s="26"/>
      <c r="BN22" s="24" t="e">
        <f t="shared" si="2"/>
        <v>#REF!</v>
      </c>
      <c r="BO22" s="25" t="e">
        <f>COUNTIF(#REF!,3)</f>
        <v>#REF!</v>
      </c>
      <c r="BP22" s="25" t="e">
        <f>COUNTIF(#REF!,3)</f>
        <v>#REF!</v>
      </c>
    </row>
    <row r="23" spans="1:68" s="1" customFormat="1" ht="14.1" customHeight="1" thickBot="1">
      <c r="A23" s="95">
        <v>21</v>
      </c>
      <c r="B23" s="96" t="s">
        <v>63</v>
      </c>
      <c r="C23" s="83" t="s">
        <v>13</v>
      </c>
      <c r="D23" s="102" t="s">
        <v>10</v>
      </c>
      <c r="E23" s="82">
        <v>0</v>
      </c>
      <c r="F23" s="83">
        <v>0</v>
      </c>
      <c r="G23" s="83">
        <v>0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1</v>
      </c>
      <c r="P23" s="83">
        <v>0</v>
      </c>
      <c r="Q23" s="83">
        <v>1</v>
      </c>
      <c r="R23" s="83">
        <v>0</v>
      </c>
      <c r="S23" s="83">
        <v>0</v>
      </c>
      <c r="T23" s="83">
        <v>0</v>
      </c>
      <c r="U23" s="83">
        <v>0</v>
      </c>
      <c r="V23" s="83">
        <v>0</v>
      </c>
      <c r="W23" s="83">
        <v>3</v>
      </c>
      <c r="X23" s="83">
        <v>0</v>
      </c>
      <c r="Y23" s="120">
        <f t="shared" ref="Y23:Y36" si="5">SUM(E23:X23)</f>
        <v>5</v>
      </c>
      <c r="Z23" s="182">
        <v>0</v>
      </c>
      <c r="AA23" s="83">
        <v>0</v>
      </c>
      <c r="AB23" s="84">
        <v>0</v>
      </c>
      <c r="AC23" s="83">
        <v>0</v>
      </c>
      <c r="AD23" s="83">
        <v>0</v>
      </c>
      <c r="AE23" s="83">
        <v>0</v>
      </c>
      <c r="AF23" s="83">
        <v>0</v>
      </c>
      <c r="AG23" s="83">
        <v>1</v>
      </c>
      <c r="AH23" s="83">
        <v>0</v>
      </c>
      <c r="AI23" s="83">
        <v>0</v>
      </c>
      <c r="AJ23" s="83">
        <v>0</v>
      </c>
      <c r="AK23" s="83">
        <v>0</v>
      </c>
      <c r="AL23" s="83">
        <v>0</v>
      </c>
      <c r="AM23" s="83">
        <v>0</v>
      </c>
      <c r="AN23" s="83">
        <v>1</v>
      </c>
      <c r="AO23" s="83">
        <v>1</v>
      </c>
      <c r="AP23" s="83">
        <v>0</v>
      </c>
      <c r="AQ23" s="83">
        <v>0</v>
      </c>
      <c r="AR23" s="83">
        <v>0</v>
      </c>
      <c r="AS23" s="100">
        <v>0</v>
      </c>
      <c r="AT23" s="60">
        <f t="shared" ref="AT23:AT36" si="6">SUM(Z23:AS23)</f>
        <v>3</v>
      </c>
      <c r="AU23" s="101"/>
      <c r="AV23" s="4"/>
      <c r="AW23" s="60">
        <f t="shared" ref="AW23:AW36" si="7">SUM(AT23,Y23)</f>
        <v>8</v>
      </c>
      <c r="AX23" s="13">
        <v>20</v>
      </c>
      <c r="BB23" s="24">
        <f t="shared" si="1"/>
        <v>27</v>
      </c>
      <c r="BC23" s="25">
        <f>COUNTIF(E30:X30,0)</f>
        <v>15</v>
      </c>
      <c r="BD23" s="25">
        <f>COUNTIF(AA30:AS30,0)</f>
        <v>12</v>
      </c>
      <c r="BE23" s="26"/>
      <c r="BF23" s="24">
        <f t="shared" si="3"/>
        <v>4</v>
      </c>
      <c r="BG23" s="25">
        <f>COUNTIF(E30:X30,1)</f>
        <v>2</v>
      </c>
      <c r="BH23" s="25">
        <f>COUNTIF(AA30:AS30,1)</f>
        <v>2</v>
      </c>
      <c r="BI23" s="26"/>
      <c r="BJ23" s="24">
        <f t="shared" si="4"/>
        <v>1</v>
      </c>
      <c r="BK23" s="25">
        <f>COUNTIF(E30:X30,2)</f>
        <v>0</v>
      </c>
      <c r="BL23" s="25">
        <f>COUNTIF(AA30:AS30,2)</f>
        <v>1</v>
      </c>
      <c r="BM23" s="26"/>
      <c r="BN23" s="24">
        <f t="shared" si="2"/>
        <v>0</v>
      </c>
      <c r="BO23" s="25">
        <f>COUNTIF(E30:X30,3)</f>
        <v>0</v>
      </c>
      <c r="BP23" s="25">
        <f>COUNTIF(AA30:AS30,3)</f>
        <v>0</v>
      </c>
    </row>
    <row r="24" spans="1:68" s="1" customFormat="1" ht="14.1" customHeight="1" thickBot="1">
      <c r="A24" s="39">
        <v>16</v>
      </c>
      <c r="B24" s="31" t="s">
        <v>37</v>
      </c>
      <c r="C24" s="22" t="s">
        <v>13</v>
      </c>
      <c r="D24" s="45" t="s">
        <v>10</v>
      </c>
      <c r="E24" s="74">
        <v>0</v>
      </c>
      <c r="F24" s="22">
        <v>0</v>
      </c>
      <c r="G24" s="22">
        <v>3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1</v>
      </c>
      <c r="P24" s="22">
        <v>0</v>
      </c>
      <c r="Q24" s="22">
        <v>0</v>
      </c>
      <c r="R24" s="22">
        <v>1</v>
      </c>
      <c r="S24" s="22">
        <v>0</v>
      </c>
      <c r="T24" s="22">
        <v>0</v>
      </c>
      <c r="U24" s="22">
        <v>0</v>
      </c>
      <c r="V24" s="22">
        <v>2</v>
      </c>
      <c r="W24" s="22">
        <v>5</v>
      </c>
      <c r="X24" s="22">
        <v>0</v>
      </c>
      <c r="Y24" s="120">
        <f t="shared" si="5"/>
        <v>12</v>
      </c>
      <c r="Z24" s="184">
        <v>0</v>
      </c>
      <c r="AA24" s="22">
        <v>0</v>
      </c>
      <c r="AB24" s="75">
        <v>0</v>
      </c>
      <c r="AC24" s="22">
        <v>0</v>
      </c>
      <c r="AD24" s="22">
        <v>0</v>
      </c>
      <c r="AE24" s="22">
        <v>5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0</v>
      </c>
      <c r="AM24" s="22">
        <v>0</v>
      </c>
      <c r="AN24" s="22">
        <v>0</v>
      </c>
      <c r="AO24" s="22">
        <v>1</v>
      </c>
      <c r="AP24" s="22">
        <v>1</v>
      </c>
      <c r="AQ24" s="22">
        <v>0</v>
      </c>
      <c r="AR24" s="22">
        <v>1</v>
      </c>
      <c r="AS24" s="76">
        <v>0</v>
      </c>
      <c r="AT24" s="60">
        <f t="shared" si="6"/>
        <v>8</v>
      </c>
      <c r="AU24" s="77"/>
      <c r="AV24" s="4"/>
      <c r="AW24" s="60">
        <f t="shared" si="7"/>
        <v>20</v>
      </c>
      <c r="AX24" s="13">
        <v>17</v>
      </c>
      <c r="BB24" s="24">
        <f t="shared" si="1"/>
        <v>16</v>
      </c>
      <c r="BC24" s="25">
        <f>COUNTIF(E31:X31,0)</f>
        <v>10</v>
      </c>
      <c r="BD24" s="25">
        <f>COUNTIF(AA31:AS31,0)</f>
        <v>6</v>
      </c>
      <c r="BE24" s="26"/>
      <c r="BF24" s="24">
        <f t="shared" si="3"/>
        <v>10</v>
      </c>
      <c r="BG24" s="25">
        <f>COUNTIF(E31:X31,1)</f>
        <v>3</v>
      </c>
      <c r="BH24" s="25">
        <f>COUNTIF(AA31:AS31,1)</f>
        <v>7</v>
      </c>
      <c r="BI24" s="26"/>
      <c r="BJ24" s="24">
        <f t="shared" si="4"/>
        <v>6</v>
      </c>
      <c r="BK24" s="25">
        <f>COUNTIF(E31:X31,2)</f>
        <v>4</v>
      </c>
      <c r="BL24" s="25">
        <f>COUNTIF(AA31:AS31,2)</f>
        <v>2</v>
      </c>
      <c r="BM24" s="26"/>
      <c r="BN24" s="24">
        <f t="shared" si="2"/>
        <v>2</v>
      </c>
      <c r="BO24" s="25">
        <f>COUNTIF(E31:X31,3)</f>
        <v>1</v>
      </c>
      <c r="BP24" s="25">
        <f>COUNTIF(AA31:AS31,3)</f>
        <v>1</v>
      </c>
    </row>
    <row r="25" spans="1:68" s="1" customFormat="1" ht="14.1" customHeight="1" thickBot="1">
      <c r="A25" s="39">
        <v>18</v>
      </c>
      <c r="B25" s="31" t="s">
        <v>44</v>
      </c>
      <c r="C25" s="22" t="s">
        <v>13</v>
      </c>
      <c r="D25" s="45" t="s">
        <v>10</v>
      </c>
      <c r="E25" s="74">
        <v>0</v>
      </c>
      <c r="F25" s="22">
        <v>0</v>
      </c>
      <c r="G25" s="22">
        <v>3</v>
      </c>
      <c r="H25" s="22">
        <v>0</v>
      </c>
      <c r="I25" s="22">
        <v>0</v>
      </c>
      <c r="J25" s="22">
        <v>1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5</v>
      </c>
      <c r="Q25" s="22">
        <v>0</v>
      </c>
      <c r="R25" s="22">
        <v>5</v>
      </c>
      <c r="S25" s="22">
        <v>0</v>
      </c>
      <c r="T25" s="22">
        <v>0</v>
      </c>
      <c r="U25" s="22">
        <v>0</v>
      </c>
      <c r="V25" s="22">
        <v>3</v>
      </c>
      <c r="W25" s="22">
        <v>5</v>
      </c>
      <c r="X25" s="22">
        <v>2</v>
      </c>
      <c r="Y25" s="120">
        <f t="shared" si="5"/>
        <v>24</v>
      </c>
      <c r="Z25" s="184">
        <v>0</v>
      </c>
      <c r="AA25" s="22">
        <v>0</v>
      </c>
      <c r="AB25" s="75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1</v>
      </c>
      <c r="AL25" s="22">
        <v>0</v>
      </c>
      <c r="AM25" s="22">
        <v>0</v>
      </c>
      <c r="AN25" s="22">
        <v>0</v>
      </c>
      <c r="AO25" s="22">
        <v>0</v>
      </c>
      <c r="AP25" s="22">
        <v>1</v>
      </c>
      <c r="AQ25" s="22">
        <v>0</v>
      </c>
      <c r="AR25" s="22">
        <v>1</v>
      </c>
      <c r="AS25" s="76">
        <v>0</v>
      </c>
      <c r="AT25" s="60">
        <f t="shared" si="6"/>
        <v>3</v>
      </c>
      <c r="AU25" s="77"/>
      <c r="AV25" s="4"/>
      <c r="AW25" s="60">
        <f t="shared" si="7"/>
        <v>27</v>
      </c>
      <c r="AX25" s="13">
        <v>15</v>
      </c>
      <c r="BB25" s="24">
        <f t="shared" si="1"/>
        <v>23</v>
      </c>
      <c r="BC25" s="25">
        <f>COUNTIF(E28:X28,0)</f>
        <v>13</v>
      </c>
      <c r="BD25" s="25">
        <f>COUNTIF(AA28:AS28,0)</f>
        <v>10</v>
      </c>
      <c r="BE25" s="26"/>
      <c r="BF25" s="24">
        <f t="shared" si="3"/>
        <v>8</v>
      </c>
      <c r="BG25" s="25">
        <f>COUNTIF(E28:X28,1)</f>
        <v>3</v>
      </c>
      <c r="BH25" s="25">
        <f>COUNTIF(AA28:AS28,1)</f>
        <v>5</v>
      </c>
      <c r="BI25" s="26"/>
      <c r="BJ25" s="24">
        <f t="shared" si="4"/>
        <v>1</v>
      </c>
      <c r="BK25" s="25">
        <f>COUNTIF(E28:X28,2)</f>
        <v>1</v>
      </c>
      <c r="BL25" s="25">
        <f>COUNTIF(AA28:AS28,2)</f>
        <v>0</v>
      </c>
      <c r="BM25" s="26"/>
      <c r="BN25" s="24">
        <f t="shared" si="2"/>
        <v>3</v>
      </c>
      <c r="BO25" s="25">
        <f>COUNTIF(E28:X28,3)</f>
        <v>1</v>
      </c>
      <c r="BP25" s="25">
        <f>COUNTIF(AA28:AS28,3)</f>
        <v>2</v>
      </c>
    </row>
    <row r="26" spans="1:68" s="1" customFormat="1" ht="14.1" customHeight="1" thickBot="1">
      <c r="A26" s="39">
        <v>14</v>
      </c>
      <c r="B26" s="31" t="s">
        <v>59</v>
      </c>
      <c r="C26" s="22" t="s">
        <v>13</v>
      </c>
      <c r="D26" s="45" t="s">
        <v>10</v>
      </c>
      <c r="E26" s="74">
        <v>0</v>
      </c>
      <c r="F26" s="22">
        <v>1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1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1</v>
      </c>
      <c r="S26" s="22">
        <v>0</v>
      </c>
      <c r="T26" s="22">
        <v>1</v>
      </c>
      <c r="U26" s="22">
        <v>0</v>
      </c>
      <c r="V26" s="22">
        <v>5</v>
      </c>
      <c r="W26" s="22">
        <v>5</v>
      </c>
      <c r="X26" s="22">
        <v>1</v>
      </c>
      <c r="Y26" s="120">
        <f t="shared" si="5"/>
        <v>15</v>
      </c>
      <c r="Z26" s="184">
        <v>0</v>
      </c>
      <c r="AA26" s="22">
        <v>0</v>
      </c>
      <c r="AB26" s="75">
        <v>0</v>
      </c>
      <c r="AC26" s="22">
        <v>0</v>
      </c>
      <c r="AD26" s="22">
        <v>3</v>
      </c>
      <c r="AE26" s="22">
        <v>0</v>
      </c>
      <c r="AF26" s="22">
        <v>5</v>
      </c>
      <c r="AG26" s="22">
        <v>0</v>
      </c>
      <c r="AH26" s="22">
        <v>0</v>
      </c>
      <c r="AI26" s="22">
        <v>1</v>
      </c>
      <c r="AJ26" s="22">
        <v>0</v>
      </c>
      <c r="AK26" s="22">
        <v>0</v>
      </c>
      <c r="AL26" s="22">
        <v>0</v>
      </c>
      <c r="AM26" s="22">
        <v>0</v>
      </c>
      <c r="AN26" s="22">
        <v>1</v>
      </c>
      <c r="AO26" s="22">
        <v>0</v>
      </c>
      <c r="AP26" s="22">
        <v>3</v>
      </c>
      <c r="AQ26" s="22">
        <v>0</v>
      </c>
      <c r="AR26" s="22">
        <v>0</v>
      </c>
      <c r="AS26" s="76">
        <v>0</v>
      </c>
      <c r="AT26" s="60">
        <f t="shared" si="6"/>
        <v>13</v>
      </c>
      <c r="AU26" s="77"/>
      <c r="AV26" s="4"/>
      <c r="AW26" s="60">
        <f t="shared" si="7"/>
        <v>28</v>
      </c>
      <c r="AX26" s="13">
        <v>13</v>
      </c>
      <c r="BB26" s="24">
        <f t="shared" si="1"/>
        <v>27</v>
      </c>
      <c r="BC26" s="25">
        <f>COUNTIF(E26:X26,0)</f>
        <v>13</v>
      </c>
      <c r="BD26" s="25">
        <f>COUNTIF(AA26:AS26,0)</f>
        <v>14</v>
      </c>
      <c r="BE26" s="26"/>
      <c r="BF26" s="24">
        <f t="shared" si="3"/>
        <v>7</v>
      </c>
      <c r="BG26" s="25">
        <f>COUNTIF(E26:X26,1)</f>
        <v>5</v>
      </c>
      <c r="BH26" s="25">
        <f>COUNTIF(AA26:AS26,1)</f>
        <v>2</v>
      </c>
      <c r="BI26" s="26"/>
      <c r="BJ26" s="24">
        <f t="shared" si="4"/>
        <v>0</v>
      </c>
      <c r="BK26" s="25">
        <f>COUNTIF(E26:X26,2)</f>
        <v>0</v>
      </c>
      <c r="BL26" s="25">
        <f>COUNTIF(AA26:AS26,2)</f>
        <v>0</v>
      </c>
      <c r="BM26" s="26"/>
      <c r="BN26" s="24">
        <f t="shared" si="2"/>
        <v>2</v>
      </c>
      <c r="BO26" s="25">
        <f>COUNTIF(E26:X26,3)</f>
        <v>0</v>
      </c>
      <c r="BP26" s="25">
        <f>COUNTIF(AA26:AS26,3)</f>
        <v>2</v>
      </c>
    </row>
    <row r="27" spans="1:68" s="1" customFormat="1" ht="14.1" customHeight="1" thickBot="1">
      <c r="A27" s="64">
        <v>20</v>
      </c>
      <c r="B27" s="65" t="s">
        <v>62</v>
      </c>
      <c r="C27" s="67" t="s">
        <v>13</v>
      </c>
      <c r="D27" s="154" t="s">
        <v>10</v>
      </c>
      <c r="E27" s="66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5</v>
      </c>
      <c r="P27" s="67">
        <v>0</v>
      </c>
      <c r="Q27" s="67">
        <v>0</v>
      </c>
      <c r="R27" s="67">
        <v>1</v>
      </c>
      <c r="S27" s="67">
        <v>0</v>
      </c>
      <c r="T27" s="67">
        <v>0</v>
      </c>
      <c r="U27" s="67">
        <v>5</v>
      </c>
      <c r="V27" s="67">
        <v>0</v>
      </c>
      <c r="W27" s="67">
        <v>5</v>
      </c>
      <c r="X27" s="67">
        <v>0</v>
      </c>
      <c r="Y27" s="120">
        <f t="shared" si="5"/>
        <v>16</v>
      </c>
      <c r="Z27" s="180">
        <v>0</v>
      </c>
      <c r="AA27" s="67">
        <v>0</v>
      </c>
      <c r="AB27" s="69">
        <v>0</v>
      </c>
      <c r="AC27" s="67">
        <v>0</v>
      </c>
      <c r="AD27" s="67">
        <v>5</v>
      </c>
      <c r="AE27" s="67">
        <v>5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1</v>
      </c>
      <c r="AL27" s="67">
        <v>0</v>
      </c>
      <c r="AM27" s="67">
        <v>0</v>
      </c>
      <c r="AN27" s="67">
        <v>5</v>
      </c>
      <c r="AO27" s="67">
        <v>0</v>
      </c>
      <c r="AP27" s="67">
        <v>0</v>
      </c>
      <c r="AQ27" s="67">
        <v>5</v>
      </c>
      <c r="AR27" s="67">
        <v>0</v>
      </c>
      <c r="AS27" s="70">
        <v>0</v>
      </c>
      <c r="AT27" s="60">
        <f t="shared" si="6"/>
        <v>21</v>
      </c>
      <c r="AU27" s="71"/>
      <c r="AV27" s="4"/>
      <c r="AW27" s="60">
        <f t="shared" si="7"/>
        <v>37</v>
      </c>
      <c r="AX27" s="13">
        <v>11</v>
      </c>
      <c r="BB27" s="24">
        <f t="shared" si="1"/>
        <v>20</v>
      </c>
      <c r="BC27" s="25">
        <f>COUNTIF(E34:X34,0)</f>
        <v>11</v>
      </c>
      <c r="BD27" s="25">
        <f>COUNTIF(AA34:AS34,0)</f>
        <v>9</v>
      </c>
      <c r="BE27" s="26"/>
      <c r="BF27" s="24">
        <f t="shared" si="3"/>
        <v>3</v>
      </c>
      <c r="BG27" s="25">
        <f>COUNTIF(E34:X34,1)</f>
        <v>1</v>
      </c>
      <c r="BH27" s="25">
        <f>COUNTIF(AA34:AS34,1)</f>
        <v>2</v>
      </c>
      <c r="BI27" s="26"/>
      <c r="BJ27" s="24">
        <f t="shared" si="4"/>
        <v>1</v>
      </c>
      <c r="BK27" s="25">
        <f>COUNTIF(E34:X34,2)</f>
        <v>1</v>
      </c>
      <c r="BL27" s="25">
        <f>COUNTIF(AA34:AS34,2)</f>
        <v>0</v>
      </c>
      <c r="BM27" s="26"/>
      <c r="BN27" s="24">
        <f t="shared" si="2"/>
        <v>5</v>
      </c>
      <c r="BO27" s="25">
        <f>COUNTIF(E34:X34,3)</f>
        <v>3</v>
      </c>
      <c r="BP27" s="25">
        <f>COUNTIF(AA34:AS34,3)</f>
        <v>2</v>
      </c>
    </row>
    <row r="28" spans="1:68" s="1" customFormat="1" ht="14.1" customHeight="1" thickBot="1">
      <c r="A28" s="113">
        <v>13</v>
      </c>
      <c r="B28" s="114" t="s">
        <v>34</v>
      </c>
      <c r="C28" s="97" t="s">
        <v>13</v>
      </c>
      <c r="D28" s="98" t="s">
        <v>10</v>
      </c>
      <c r="E28" s="115">
        <v>0</v>
      </c>
      <c r="F28" s="97">
        <v>0</v>
      </c>
      <c r="G28" s="97">
        <v>5</v>
      </c>
      <c r="H28" s="97">
        <v>1</v>
      </c>
      <c r="I28" s="97">
        <v>0</v>
      </c>
      <c r="J28" s="97">
        <v>1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1</v>
      </c>
      <c r="S28" s="97">
        <v>0</v>
      </c>
      <c r="T28" s="97">
        <v>3</v>
      </c>
      <c r="U28" s="97">
        <v>0</v>
      </c>
      <c r="V28" s="97">
        <v>2</v>
      </c>
      <c r="W28" s="97">
        <v>5</v>
      </c>
      <c r="X28" s="97">
        <v>0</v>
      </c>
      <c r="Y28" s="120">
        <f t="shared" si="5"/>
        <v>18</v>
      </c>
      <c r="Z28" s="182">
        <v>0</v>
      </c>
      <c r="AA28" s="97">
        <v>0</v>
      </c>
      <c r="AB28" s="116">
        <v>0</v>
      </c>
      <c r="AC28" s="97">
        <v>5</v>
      </c>
      <c r="AD28" s="97">
        <v>3</v>
      </c>
      <c r="AE28" s="97">
        <v>1</v>
      </c>
      <c r="AF28" s="97">
        <v>5</v>
      </c>
      <c r="AG28" s="97">
        <v>0</v>
      </c>
      <c r="AH28" s="97">
        <v>0</v>
      </c>
      <c r="AI28" s="97">
        <v>1</v>
      </c>
      <c r="AJ28" s="97">
        <v>0</v>
      </c>
      <c r="AK28" s="97">
        <v>1</v>
      </c>
      <c r="AL28" s="97">
        <v>0</v>
      </c>
      <c r="AM28" s="97">
        <v>1</v>
      </c>
      <c r="AN28" s="97">
        <v>0</v>
      </c>
      <c r="AO28" s="97">
        <v>1</v>
      </c>
      <c r="AP28" s="97">
        <v>3</v>
      </c>
      <c r="AQ28" s="97">
        <v>0</v>
      </c>
      <c r="AR28" s="97">
        <v>0</v>
      </c>
      <c r="AS28" s="117">
        <v>0</v>
      </c>
      <c r="AT28" s="60">
        <f t="shared" si="6"/>
        <v>21</v>
      </c>
      <c r="AU28" s="118"/>
      <c r="AV28" s="4"/>
      <c r="AW28" s="60">
        <f t="shared" si="7"/>
        <v>39</v>
      </c>
      <c r="AX28" s="13">
        <v>10</v>
      </c>
      <c r="BB28" s="24">
        <f t="shared" si="1"/>
        <v>30</v>
      </c>
      <c r="BC28" s="25">
        <f>COUNTIF(E24:X24,0)</f>
        <v>15</v>
      </c>
      <c r="BD28" s="25">
        <f>COUNTIF(AA24:AS24,0)</f>
        <v>15</v>
      </c>
      <c r="BE28" s="26"/>
      <c r="BF28" s="24">
        <f t="shared" si="3"/>
        <v>5</v>
      </c>
      <c r="BG28" s="25">
        <f>COUNTIF(E24:X24,1)</f>
        <v>2</v>
      </c>
      <c r="BH28" s="25">
        <f>COUNTIF(AA24:AS24,1)</f>
        <v>3</v>
      </c>
      <c r="BI28" s="26"/>
      <c r="BJ28" s="24">
        <f t="shared" si="4"/>
        <v>1</v>
      </c>
      <c r="BK28" s="25">
        <f>COUNTIF(E24:X24,2)</f>
        <v>1</v>
      </c>
      <c r="BL28" s="25">
        <f>COUNTIF(AA24:AS24,2)</f>
        <v>0</v>
      </c>
      <c r="BM28" s="26"/>
      <c r="BN28" s="24">
        <f t="shared" si="2"/>
        <v>1</v>
      </c>
      <c r="BO28" s="25">
        <f>COUNTIF(E24:X24,3)</f>
        <v>1</v>
      </c>
      <c r="BP28" s="25">
        <f>COUNTIF(AA24:AS24,3)</f>
        <v>0</v>
      </c>
    </row>
    <row r="29" spans="1:68" s="1" customFormat="1" ht="14.1" customHeight="1" thickBot="1">
      <c r="A29" s="113">
        <v>17</v>
      </c>
      <c r="B29" s="114" t="s">
        <v>61</v>
      </c>
      <c r="C29" s="97" t="s">
        <v>13</v>
      </c>
      <c r="D29" s="98" t="s">
        <v>10</v>
      </c>
      <c r="E29" s="115">
        <v>0</v>
      </c>
      <c r="F29" s="97">
        <v>0</v>
      </c>
      <c r="G29" s="97">
        <v>5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5</v>
      </c>
      <c r="S29" s="97">
        <v>0</v>
      </c>
      <c r="T29" s="97">
        <v>0</v>
      </c>
      <c r="U29" s="97">
        <v>0</v>
      </c>
      <c r="V29" s="97">
        <v>5</v>
      </c>
      <c r="W29" s="97">
        <v>5</v>
      </c>
      <c r="X29" s="97">
        <v>0</v>
      </c>
      <c r="Y29" s="120">
        <f t="shared" si="5"/>
        <v>20</v>
      </c>
      <c r="Z29" s="182">
        <v>0</v>
      </c>
      <c r="AA29" s="97">
        <v>0</v>
      </c>
      <c r="AB29" s="116">
        <v>0</v>
      </c>
      <c r="AC29" s="97">
        <v>0</v>
      </c>
      <c r="AD29" s="97">
        <v>5</v>
      </c>
      <c r="AE29" s="97">
        <v>0</v>
      </c>
      <c r="AF29" s="97">
        <v>5</v>
      </c>
      <c r="AG29" s="97">
        <v>0</v>
      </c>
      <c r="AH29" s="97">
        <v>0</v>
      </c>
      <c r="AI29" s="97">
        <v>0</v>
      </c>
      <c r="AJ29" s="97">
        <v>0</v>
      </c>
      <c r="AK29" s="97">
        <v>1</v>
      </c>
      <c r="AL29" s="97">
        <v>0</v>
      </c>
      <c r="AM29" s="97">
        <v>2</v>
      </c>
      <c r="AN29" s="97">
        <v>0</v>
      </c>
      <c r="AO29" s="97">
        <v>5</v>
      </c>
      <c r="AP29" s="97">
        <v>3</v>
      </c>
      <c r="AQ29" s="97">
        <v>0</v>
      </c>
      <c r="AR29" s="97">
        <v>0</v>
      </c>
      <c r="AS29" s="117">
        <v>0</v>
      </c>
      <c r="AT29" s="60">
        <f t="shared" si="6"/>
        <v>21</v>
      </c>
      <c r="AU29" s="118"/>
      <c r="AV29" s="4"/>
      <c r="AW29" s="60">
        <f t="shared" si="7"/>
        <v>41</v>
      </c>
      <c r="AX29" s="13">
        <v>9</v>
      </c>
      <c r="AY29" s="1">
        <v>30</v>
      </c>
      <c r="BB29" s="24">
        <f t="shared" si="1"/>
        <v>29</v>
      </c>
      <c r="BC29" s="25">
        <f>COUNTIF(E29:X29,0)</f>
        <v>16</v>
      </c>
      <c r="BD29" s="25">
        <f>COUNTIF(AA29:AS29,0)</f>
        <v>13</v>
      </c>
      <c r="BE29" s="26"/>
      <c r="BF29" s="24">
        <f t="shared" si="3"/>
        <v>1</v>
      </c>
      <c r="BG29" s="25">
        <f>COUNTIF(E29:X29,1)</f>
        <v>0</v>
      </c>
      <c r="BH29" s="25">
        <f>COUNTIF(AA29:AS29,1)</f>
        <v>1</v>
      </c>
      <c r="BI29" s="26"/>
      <c r="BJ29" s="24">
        <f t="shared" si="4"/>
        <v>1</v>
      </c>
      <c r="BK29" s="25">
        <f>COUNTIF(E29:X29,2)</f>
        <v>0</v>
      </c>
      <c r="BL29" s="25">
        <f>COUNTIF(AA29:AS29,2)</f>
        <v>1</v>
      </c>
      <c r="BM29" s="26"/>
      <c r="BN29" s="24">
        <f t="shared" si="2"/>
        <v>1</v>
      </c>
      <c r="BO29" s="25">
        <f>COUNTIF(E29:X29,3)</f>
        <v>0</v>
      </c>
      <c r="BP29" s="25">
        <f>COUNTIF(AA29:AS29,3)</f>
        <v>1</v>
      </c>
    </row>
    <row r="30" spans="1:68" s="1" customFormat="1" ht="14.1" customHeight="1" thickBot="1">
      <c r="A30" s="121">
        <v>11</v>
      </c>
      <c r="B30" s="122" t="s">
        <v>36</v>
      </c>
      <c r="C30" s="123" t="s">
        <v>13</v>
      </c>
      <c r="D30" s="124" t="s">
        <v>10</v>
      </c>
      <c r="E30" s="125">
        <v>0</v>
      </c>
      <c r="F30" s="123">
        <v>0</v>
      </c>
      <c r="G30" s="123">
        <v>0</v>
      </c>
      <c r="H30" s="123">
        <v>0</v>
      </c>
      <c r="I30" s="123">
        <v>0</v>
      </c>
      <c r="J30" s="123">
        <v>0</v>
      </c>
      <c r="K30" s="123">
        <v>0</v>
      </c>
      <c r="L30" s="123">
        <v>0</v>
      </c>
      <c r="M30" s="123">
        <v>0</v>
      </c>
      <c r="N30" s="123">
        <v>0</v>
      </c>
      <c r="O30" s="123">
        <v>5</v>
      </c>
      <c r="P30" s="123">
        <v>0</v>
      </c>
      <c r="Q30" s="123">
        <v>0</v>
      </c>
      <c r="R30" s="123">
        <v>5</v>
      </c>
      <c r="S30" s="123">
        <v>0</v>
      </c>
      <c r="T30" s="123">
        <v>1</v>
      </c>
      <c r="U30" s="123">
        <v>1</v>
      </c>
      <c r="V30" s="123">
        <v>5</v>
      </c>
      <c r="W30" s="123">
        <v>0</v>
      </c>
      <c r="X30" s="123">
        <v>0</v>
      </c>
      <c r="Y30" s="120">
        <f t="shared" si="5"/>
        <v>17</v>
      </c>
      <c r="Z30" s="183">
        <v>0</v>
      </c>
      <c r="AA30" s="123">
        <v>0</v>
      </c>
      <c r="AB30" s="126">
        <v>0</v>
      </c>
      <c r="AC30" s="123">
        <v>0</v>
      </c>
      <c r="AD30" s="123">
        <v>2</v>
      </c>
      <c r="AE30" s="123">
        <v>0</v>
      </c>
      <c r="AF30" s="123">
        <v>5</v>
      </c>
      <c r="AG30" s="123">
        <v>0</v>
      </c>
      <c r="AH30" s="123">
        <v>0</v>
      </c>
      <c r="AI30" s="123">
        <v>1</v>
      </c>
      <c r="AJ30" s="123">
        <v>0</v>
      </c>
      <c r="AK30" s="123">
        <v>5</v>
      </c>
      <c r="AL30" s="123">
        <v>0</v>
      </c>
      <c r="AM30" s="123">
        <v>5</v>
      </c>
      <c r="AN30" s="123">
        <v>5</v>
      </c>
      <c r="AO30" s="123">
        <v>0</v>
      </c>
      <c r="AP30" s="123">
        <v>1</v>
      </c>
      <c r="AQ30" s="123">
        <v>0</v>
      </c>
      <c r="AR30" s="123">
        <v>0</v>
      </c>
      <c r="AS30" s="127">
        <v>0</v>
      </c>
      <c r="AT30" s="60">
        <f t="shared" si="6"/>
        <v>24</v>
      </c>
      <c r="AU30" s="128"/>
      <c r="AV30" s="4"/>
      <c r="AW30" s="60">
        <f t="shared" si="7"/>
        <v>41</v>
      </c>
      <c r="AX30" s="13">
        <v>8</v>
      </c>
      <c r="AY30" s="1">
        <v>28</v>
      </c>
      <c r="BB30" s="24">
        <f t="shared" si="1"/>
        <v>29</v>
      </c>
      <c r="BC30" s="25">
        <f>COUNTIF(E25:X25,0)</f>
        <v>13</v>
      </c>
      <c r="BD30" s="25">
        <f>COUNTIF(AA25:AS25,0)</f>
        <v>16</v>
      </c>
      <c r="BE30" s="26"/>
      <c r="BF30" s="24">
        <f t="shared" si="3"/>
        <v>4</v>
      </c>
      <c r="BG30" s="25">
        <f>COUNTIF(E25:X25,1)</f>
        <v>1</v>
      </c>
      <c r="BH30" s="25">
        <f>COUNTIF(AA25:AS25,1)</f>
        <v>3</v>
      </c>
      <c r="BI30" s="26"/>
      <c r="BJ30" s="24">
        <f t="shared" si="4"/>
        <v>1</v>
      </c>
      <c r="BK30" s="25">
        <f>COUNTIF(E25:X25,2)</f>
        <v>1</v>
      </c>
      <c r="BL30" s="25">
        <f>COUNTIF(AA25:AS25,2)</f>
        <v>0</v>
      </c>
      <c r="BM30" s="26"/>
      <c r="BN30" s="24">
        <f t="shared" si="2"/>
        <v>2</v>
      </c>
      <c r="BO30" s="25">
        <f>COUNTIF(E25:X25,3)</f>
        <v>2</v>
      </c>
      <c r="BP30" s="25">
        <f>COUNTIF(AA25:AS25,3)</f>
        <v>0</v>
      </c>
    </row>
    <row r="31" spans="1:68" s="1" customFormat="1" ht="14.1" customHeight="1" thickBot="1">
      <c r="A31" s="39">
        <v>12</v>
      </c>
      <c r="B31" s="31" t="s">
        <v>58</v>
      </c>
      <c r="C31" s="22" t="s">
        <v>13</v>
      </c>
      <c r="D31" s="45" t="s">
        <v>10</v>
      </c>
      <c r="E31" s="74">
        <v>0</v>
      </c>
      <c r="F31" s="22">
        <v>3</v>
      </c>
      <c r="G31" s="22">
        <v>0</v>
      </c>
      <c r="H31" s="22">
        <v>0</v>
      </c>
      <c r="I31" s="22">
        <v>2</v>
      </c>
      <c r="J31" s="22">
        <v>0</v>
      </c>
      <c r="K31" s="22">
        <v>0</v>
      </c>
      <c r="L31" s="22">
        <v>0</v>
      </c>
      <c r="M31" s="22">
        <v>0</v>
      </c>
      <c r="N31" s="22">
        <v>2</v>
      </c>
      <c r="O31" s="22">
        <v>1</v>
      </c>
      <c r="P31" s="22">
        <v>1</v>
      </c>
      <c r="Q31" s="22">
        <v>1</v>
      </c>
      <c r="R31" s="22">
        <v>5</v>
      </c>
      <c r="S31" s="22">
        <v>5</v>
      </c>
      <c r="T31" s="22">
        <v>0</v>
      </c>
      <c r="U31" s="22">
        <v>2</v>
      </c>
      <c r="V31" s="22">
        <v>2</v>
      </c>
      <c r="W31" s="22">
        <v>0</v>
      </c>
      <c r="X31" s="22">
        <v>0</v>
      </c>
      <c r="Y31" s="120">
        <f t="shared" si="5"/>
        <v>24</v>
      </c>
      <c r="Z31" s="184">
        <v>0</v>
      </c>
      <c r="AA31" s="22">
        <v>0</v>
      </c>
      <c r="AB31" s="75">
        <v>1</v>
      </c>
      <c r="AC31" s="22">
        <v>0</v>
      </c>
      <c r="AD31" s="22">
        <v>3</v>
      </c>
      <c r="AE31" s="22">
        <v>5</v>
      </c>
      <c r="AF31" s="22">
        <v>1</v>
      </c>
      <c r="AG31" s="22">
        <v>0</v>
      </c>
      <c r="AH31" s="22">
        <v>0</v>
      </c>
      <c r="AI31" s="22">
        <v>2</v>
      </c>
      <c r="AJ31" s="22">
        <v>1</v>
      </c>
      <c r="AK31" s="22">
        <v>2</v>
      </c>
      <c r="AL31" s="22">
        <v>0</v>
      </c>
      <c r="AM31" s="22">
        <v>1</v>
      </c>
      <c r="AN31" s="22">
        <v>1</v>
      </c>
      <c r="AO31" s="22">
        <v>0</v>
      </c>
      <c r="AP31" s="22">
        <v>5</v>
      </c>
      <c r="AQ31" s="22">
        <v>1</v>
      </c>
      <c r="AR31" s="22">
        <v>1</v>
      </c>
      <c r="AS31" s="76">
        <v>5</v>
      </c>
      <c r="AT31" s="60">
        <f t="shared" si="6"/>
        <v>29</v>
      </c>
      <c r="AU31" s="77"/>
      <c r="AV31" s="4"/>
      <c r="AW31" s="60">
        <f t="shared" si="7"/>
        <v>53</v>
      </c>
      <c r="AX31" s="13">
        <v>7</v>
      </c>
      <c r="BB31" s="24">
        <f t="shared" si="1"/>
        <v>22</v>
      </c>
      <c r="BC31" s="25">
        <f>COUNTIF(E32:X32,0)</f>
        <v>14</v>
      </c>
      <c r="BD31" s="25">
        <f>COUNTIF(AA32:AS32,0)</f>
        <v>8</v>
      </c>
      <c r="BE31" s="26"/>
      <c r="BF31" s="24">
        <f t="shared" si="3"/>
        <v>4</v>
      </c>
      <c r="BG31" s="25">
        <f>COUNTIF(E32:X32,1)</f>
        <v>2</v>
      </c>
      <c r="BH31" s="25">
        <f>COUNTIF(AA32:AS32,1)</f>
        <v>2</v>
      </c>
      <c r="BI31" s="26"/>
      <c r="BJ31" s="24">
        <f t="shared" si="4"/>
        <v>2</v>
      </c>
      <c r="BK31" s="25">
        <f>COUNTIF(E32:X32,2)</f>
        <v>1</v>
      </c>
      <c r="BL31" s="25">
        <f>COUNTIF(AA32:AS32,2)</f>
        <v>1</v>
      </c>
      <c r="BM31" s="26"/>
      <c r="BN31" s="24">
        <f t="shared" si="2"/>
        <v>1</v>
      </c>
      <c r="BO31" s="25">
        <f>COUNTIF(E32:X32,3)</f>
        <v>0</v>
      </c>
      <c r="BP31" s="25">
        <f>COUNTIF(AA32:AS32,3)</f>
        <v>1</v>
      </c>
    </row>
    <row r="32" spans="1:68" s="1" customFormat="1" ht="14.1" customHeight="1" thickBot="1">
      <c r="A32" s="113">
        <v>19</v>
      </c>
      <c r="B32" s="114" t="s">
        <v>38</v>
      </c>
      <c r="C32" s="97" t="s">
        <v>13</v>
      </c>
      <c r="D32" s="98" t="s">
        <v>10</v>
      </c>
      <c r="E32" s="115">
        <v>0</v>
      </c>
      <c r="F32" s="97">
        <v>0</v>
      </c>
      <c r="G32" s="97">
        <v>5</v>
      </c>
      <c r="H32" s="97">
        <v>0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1</v>
      </c>
      <c r="O32" s="97">
        <v>0</v>
      </c>
      <c r="P32" s="97">
        <v>0</v>
      </c>
      <c r="Q32" s="97">
        <v>0</v>
      </c>
      <c r="R32" s="97">
        <v>5</v>
      </c>
      <c r="S32" s="97">
        <v>0</v>
      </c>
      <c r="T32" s="97">
        <v>0</v>
      </c>
      <c r="U32" s="97">
        <v>2</v>
      </c>
      <c r="V32" s="97">
        <v>5</v>
      </c>
      <c r="W32" s="97">
        <v>1</v>
      </c>
      <c r="X32" s="97">
        <v>0</v>
      </c>
      <c r="Y32" s="120">
        <f t="shared" si="5"/>
        <v>19</v>
      </c>
      <c r="Z32" s="182">
        <v>0</v>
      </c>
      <c r="AA32" s="97">
        <v>0</v>
      </c>
      <c r="AB32" s="116">
        <v>0</v>
      </c>
      <c r="AC32" s="97">
        <v>0</v>
      </c>
      <c r="AD32" s="97">
        <v>5</v>
      </c>
      <c r="AE32" s="97">
        <v>5</v>
      </c>
      <c r="AF32" s="97">
        <v>5</v>
      </c>
      <c r="AG32" s="97">
        <v>0</v>
      </c>
      <c r="AH32" s="97">
        <v>0</v>
      </c>
      <c r="AI32" s="97">
        <v>3</v>
      </c>
      <c r="AJ32" s="97">
        <v>5</v>
      </c>
      <c r="AK32" s="97">
        <v>1</v>
      </c>
      <c r="AL32" s="97">
        <v>0</v>
      </c>
      <c r="AM32" s="97">
        <v>0</v>
      </c>
      <c r="AN32" s="97">
        <v>1</v>
      </c>
      <c r="AO32" s="97">
        <v>5</v>
      </c>
      <c r="AP32" s="97">
        <v>2</v>
      </c>
      <c r="AQ32" s="97">
        <v>5</v>
      </c>
      <c r="AR32" s="97">
        <v>5</v>
      </c>
      <c r="AS32" s="117">
        <v>0</v>
      </c>
      <c r="AT32" s="60">
        <f t="shared" si="6"/>
        <v>42</v>
      </c>
      <c r="AU32" s="118"/>
      <c r="AV32" s="4"/>
      <c r="AW32" s="60">
        <f t="shared" si="7"/>
        <v>61</v>
      </c>
      <c r="AX32" s="13">
        <v>6</v>
      </c>
      <c r="BB32" s="24"/>
      <c r="BC32" s="25">
        <f>COUNTIF(E27:X27,0)</f>
        <v>16</v>
      </c>
      <c r="BD32" s="25"/>
      <c r="BE32" s="26"/>
      <c r="BF32" s="24"/>
      <c r="BG32" s="25">
        <f>COUNTIF(E27:X27,1)</f>
        <v>1</v>
      </c>
      <c r="BH32" s="25"/>
      <c r="BI32" s="26"/>
      <c r="BJ32" s="24"/>
      <c r="BK32" s="25">
        <f>COUNTIF(E27:X27,2)</f>
        <v>0</v>
      </c>
      <c r="BL32" s="25"/>
      <c r="BM32" s="26"/>
      <c r="BN32" s="24"/>
      <c r="BO32" s="25">
        <f>COUNTIF(E27:X27,3)</f>
        <v>0</v>
      </c>
      <c r="BP32" s="25"/>
    </row>
    <row r="33" spans="1:69" s="1" customFormat="1" ht="14.1" customHeight="1" thickBot="1">
      <c r="A33" s="41">
        <v>22</v>
      </c>
      <c r="B33" s="42" t="s">
        <v>64</v>
      </c>
      <c r="C33" s="43" t="s">
        <v>13</v>
      </c>
      <c r="D33" s="46" t="s">
        <v>10</v>
      </c>
      <c r="E33" s="85">
        <v>5</v>
      </c>
      <c r="F33" s="43">
        <v>0</v>
      </c>
      <c r="G33" s="43">
        <v>3</v>
      </c>
      <c r="H33" s="43">
        <v>5</v>
      </c>
      <c r="I33" s="43">
        <v>0</v>
      </c>
      <c r="J33" s="43">
        <v>0</v>
      </c>
      <c r="K33" s="43">
        <v>0</v>
      </c>
      <c r="L33" s="43">
        <v>1</v>
      </c>
      <c r="M33" s="43">
        <v>0</v>
      </c>
      <c r="N33" s="43">
        <v>0</v>
      </c>
      <c r="O33" s="43">
        <v>3</v>
      </c>
      <c r="P33" s="43">
        <v>1</v>
      </c>
      <c r="Q33" s="43">
        <v>1</v>
      </c>
      <c r="R33" s="43">
        <v>5</v>
      </c>
      <c r="S33" s="43">
        <v>0</v>
      </c>
      <c r="T33" s="43">
        <v>1</v>
      </c>
      <c r="U33" s="43">
        <v>1</v>
      </c>
      <c r="V33" s="43">
        <v>5</v>
      </c>
      <c r="W33" s="43">
        <v>5</v>
      </c>
      <c r="X33" s="43">
        <v>1</v>
      </c>
      <c r="Y33" s="120">
        <f t="shared" si="5"/>
        <v>37</v>
      </c>
      <c r="Z33" s="180">
        <v>0</v>
      </c>
      <c r="AA33" s="43">
        <v>0</v>
      </c>
      <c r="AB33" s="87">
        <v>1</v>
      </c>
      <c r="AC33" s="43">
        <v>0</v>
      </c>
      <c r="AD33" s="43">
        <v>5</v>
      </c>
      <c r="AE33" s="43">
        <v>5</v>
      </c>
      <c r="AF33" s="43">
        <v>5</v>
      </c>
      <c r="AG33" s="43">
        <v>0</v>
      </c>
      <c r="AH33" s="43">
        <v>0</v>
      </c>
      <c r="AI33" s="43">
        <v>2</v>
      </c>
      <c r="AJ33" s="43">
        <v>2</v>
      </c>
      <c r="AK33" s="43">
        <v>5</v>
      </c>
      <c r="AL33" s="43">
        <v>0</v>
      </c>
      <c r="AM33" s="43">
        <v>1</v>
      </c>
      <c r="AN33" s="43">
        <v>1</v>
      </c>
      <c r="AO33" s="43">
        <v>1</v>
      </c>
      <c r="AP33" s="43">
        <v>2</v>
      </c>
      <c r="AQ33" s="43">
        <v>0</v>
      </c>
      <c r="AR33" s="43">
        <v>2</v>
      </c>
      <c r="AS33" s="88">
        <v>0</v>
      </c>
      <c r="AT33" s="60">
        <f t="shared" si="6"/>
        <v>32</v>
      </c>
      <c r="AU33" s="89"/>
      <c r="AV33" s="4"/>
      <c r="AW33" s="60">
        <f t="shared" si="7"/>
        <v>69</v>
      </c>
      <c r="AX33" s="13">
        <v>5</v>
      </c>
      <c r="BB33" s="24"/>
      <c r="BC33" s="25"/>
      <c r="BD33" s="25"/>
      <c r="BE33" s="26"/>
      <c r="BF33" s="24"/>
      <c r="BG33" s="25"/>
      <c r="BH33" s="25"/>
      <c r="BI33" s="26"/>
      <c r="BJ33" s="24"/>
      <c r="BK33" s="25"/>
      <c r="BL33" s="25"/>
      <c r="BM33" s="26"/>
      <c r="BN33" s="24"/>
      <c r="BO33" s="25"/>
      <c r="BP33" s="25"/>
    </row>
    <row r="34" spans="1:69" s="1" customFormat="1" ht="13.15" customHeight="1" thickBot="1">
      <c r="A34" s="113">
        <v>15</v>
      </c>
      <c r="B34" s="114" t="s">
        <v>60</v>
      </c>
      <c r="C34" s="97" t="s">
        <v>13</v>
      </c>
      <c r="D34" s="98" t="s">
        <v>10</v>
      </c>
      <c r="E34" s="115">
        <v>0</v>
      </c>
      <c r="F34" s="97">
        <v>0</v>
      </c>
      <c r="G34" s="97">
        <v>3</v>
      </c>
      <c r="H34" s="97">
        <v>0</v>
      </c>
      <c r="I34" s="97">
        <v>0</v>
      </c>
      <c r="J34" s="97">
        <v>5</v>
      </c>
      <c r="K34" s="97">
        <v>0</v>
      </c>
      <c r="L34" s="97">
        <v>1</v>
      </c>
      <c r="M34" s="97">
        <v>0</v>
      </c>
      <c r="N34" s="97">
        <v>0</v>
      </c>
      <c r="O34" s="97">
        <v>2</v>
      </c>
      <c r="P34" s="97">
        <v>3</v>
      </c>
      <c r="Q34" s="97">
        <v>0</v>
      </c>
      <c r="R34" s="97">
        <v>3</v>
      </c>
      <c r="S34" s="97">
        <v>0</v>
      </c>
      <c r="T34" s="97">
        <v>5</v>
      </c>
      <c r="U34" s="97">
        <v>0</v>
      </c>
      <c r="V34" s="97">
        <v>5</v>
      </c>
      <c r="W34" s="97">
        <v>5</v>
      </c>
      <c r="X34" s="97">
        <v>0</v>
      </c>
      <c r="Y34" s="120">
        <f t="shared" si="5"/>
        <v>32</v>
      </c>
      <c r="Z34" s="182">
        <v>1</v>
      </c>
      <c r="AA34" s="97">
        <v>5</v>
      </c>
      <c r="AB34" s="116">
        <v>0</v>
      </c>
      <c r="AC34" s="97">
        <v>0</v>
      </c>
      <c r="AD34" s="97">
        <v>5</v>
      </c>
      <c r="AE34" s="97">
        <v>1</v>
      </c>
      <c r="AF34" s="97">
        <v>3</v>
      </c>
      <c r="AG34" s="97">
        <v>0</v>
      </c>
      <c r="AH34" s="97">
        <v>0</v>
      </c>
      <c r="AI34" s="97">
        <v>5</v>
      </c>
      <c r="AJ34" s="97">
        <v>0</v>
      </c>
      <c r="AK34" s="97">
        <v>5</v>
      </c>
      <c r="AL34" s="97">
        <v>0</v>
      </c>
      <c r="AM34" s="97">
        <v>5</v>
      </c>
      <c r="AN34" s="97">
        <v>3</v>
      </c>
      <c r="AO34" s="97">
        <v>1</v>
      </c>
      <c r="AP34" s="97">
        <v>5</v>
      </c>
      <c r="AQ34" s="97">
        <v>0</v>
      </c>
      <c r="AR34" s="97">
        <v>0</v>
      </c>
      <c r="AS34" s="117">
        <v>0</v>
      </c>
      <c r="AT34" s="60">
        <f t="shared" si="6"/>
        <v>39</v>
      </c>
      <c r="AU34" s="118"/>
      <c r="AV34" s="4"/>
      <c r="AW34" s="60">
        <f t="shared" si="7"/>
        <v>71</v>
      </c>
      <c r="AX34" s="135">
        <v>4</v>
      </c>
      <c r="AY34" s="136"/>
      <c r="AZ34" s="136"/>
      <c r="BB34" s="24">
        <f t="shared" si="1"/>
        <v>14</v>
      </c>
      <c r="BC34" s="25">
        <f>COUNTIF(E33:X33,0)</f>
        <v>7</v>
      </c>
      <c r="BD34" s="25">
        <f>COUNTIF(AA33:AS33,0)</f>
        <v>7</v>
      </c>
      <c r="BE34" s="26"/>
      <c r="BF34" s="24">
        <f t="shared" si="3"/>
        <v>10</v>
      </c>
      <c r="BG34" s="25">
        <f>COUNTIF(E33:X33,1)</f>
        <v>6</v>
      </c>
      <c r="BH34" s="25">
        <f>COUNTIF(AA33:AS33,1)</f>
        <v>4</v>
      </c>
      <c r="BI34" s="26"/>
      <c r="BJ34" s="24">
        <f t="shared" si="4"/>
        <v>4</v>
      </c>
      <c r="BK34" s="25">
        <f>COUNTIF(E33:X33,2)</f>
        <v>0</v>
      </c>
      <c r="BL34" s="25">
        <f>COUNTIF(AA33:AS33,2)</f>
        <v>4</v>
      </c>
      <c r="BM34" s="26"/>
      <c r="BN34" s="24">
        <f t="shared" si="2"/>
        <v>2</v>
      </c>
      <c r="BO34" s="25">
        <f>COUNTIF(E33:X33,3)</f>
        <v>2</v>
      </c>
      <c r="BP34" s="25">
        <f>COUNTIF(AA33:AS33,3)</f>
        <v>0</v>
      </c>
    </row>
    <row r="35" spans="1:69" s="1" customFormat="1" ht="14.1" customHeight="1" thickBot="1">
      <c r="A35" s="121">
        <v>23</v>
      </c>
      <c r="B35" s="122" t="s">
        <v>65</v>
      </c>
      <c r="C35" s="123" t="s">
        <v>14</v>
      </c>
      <c r="D35" s="124" t="s">
        <v>10</v>
      </c>
      <c r="E35" s="125">
        <v>0</v>
      </c>
      <c r="F35" s="123">
        <v>5</v>
      </c>
      <c r="G35" s="123">
        <v>0</v>
      </c>
      <c r="H35" s="123">
        <v>0</v>
      </c>
      <c r="I35" s="123">
        <v>0</v>
      </c>
      <c r="J35" s="123">
        <v>0</v>
      </c>
      <c r="K35" s="123">
        <v>0</v>
      </c>
      <c r="L35" s="123">
        <v>1</v>
      </c>
      <c r="M35" s="123">
        <v>0</v>
      </c>
      <c r="N35" s="123">
        <v>2</v>
      </c>
      <c r="O35" s="123">
        <v>3</v>
      </c>
      <c r="P35" s="123">
        <v>3</v>
      </c>
      <c r="Q35" s="123">
        <v>5</v>
      </c>
      <c r="R35" s="123">
        <v>5</v>
      </c>
      <c r="S35" s="123">
        <v>0</v>
      </c>
      <c r="T35" s="123">
        <v>1</v>
      </c>
      <c r="U35" s="123">
        <v>3</v>
      </c>
      <c r="V35" s="123">
        <v>3</v>
      </c>
      <c r="W35" s="123">
        <v>5</v>
      </c>
      <c r="X35" s="123">
        <v>2</v>
      </c>
      <c r="Y35" s="120">
        <f t="shared" si="5"/>
        <v>38</v>
      </c>
      <c r="Z35" s="185">
        <v>5</v>
      </c>
      <c r="AA35" s="123">
        <v>0</v>
      </c>
      <c r="AB35" s="126">
        <v>1</v>
      </c>
      <c r="AC35" s="123">
        <v>0</v>
      </c>
      <c r="AD35" s="123">
        <v>5</v>
      </c>
      <c r="AE35" s="123">
        <v>5</v>
      </c>
      <c r="AF35" s="123">
        <v>2</v>
      </c>
      <c r="AG35" s="123">
        <v>5</v>
      </c>
      <c r="AH35" s="123">
        <v>0</v>
      </c>
      <c r="AI35" s="123">
        <v>5</v>
      </c>
      <c r="AJ35" s="123">
        <v>0</v>
      </c>
      <c r="AK35" s="123">
        <v>1</v>
      </c>
      <c r="AL35" s="123">
        <v>0</v>
      </c>
      <c r="AM35" s="123">
        <v>3</v>
      </c>
      <c r="AN35" s="123">
        <v>2</v>
      </c>
      <c r="AO35" s="123">
        <v>5</v>
      </c>
      <c r="AP35" s="123">
        <v>3</v>
      </c>
      <c r="AQ35" s="123">
        <v>0</v>
      </c>
      <c r="AR35" s="123">
        <v>5</v>
      </c>
      <c r="AS35" s="127">
        <v>0</v>
      </c>
      <c r="AT35" s="60">
        <f t="shared" si="6"/>
        <v>47</v>
      </c>
      <c r="AU35" s="128"/>
      <c r="AV35" s="4"/>
      <c r="AW35" s="60">
        <f t="shared" si="7"/>
        <v>85</v>
      </c>
      <c r="AX35" s="13">
        <v>20</v>
      </c>
      <c r="BB35" s="24">
        <f t="shared" si="1"/>
        <v>15</v>
      </c>
      <c r="BC35" s="25">
        <f>COUNTIF(E35:X35,0)</f>
        <v>8</v>
      </c>
      <c r="BD35" s="25">
        <f>COUNTIF(AA35:AS35,0)</f>
        <v>7</v>
      </c>
      <c r="BE35" s="26"/>
      <c r="BF35" s="24">
        <f t="shared" si="3"/>
        <v>4</v>
      </c>
      <c r="BG35" s="25">
        <f>COUNTIF(E35:X35,1)</f>
        <v>2</v>
      </c>
      <c r="BH35" s="25">
        <f>COUNTIF(AA35:AS35,1)</f>
        <v>2</v>
      </c>
      <c r="BI35" s="26"/>
      <c r="BJ35" s="24">
        <f t="shared" si="4"/>
        <v>4</v>
      </c>
      <c r="BK35" s="25">
        <f>COUNTIF(E35:X35,2)</f>
        <v>2</v>
      </c>
      <c r="BL35" s="25">
        <f>COUNTIF(AA35:AS35,2)</f>
        <v>2</v>
      </c>
      <c r="BM35" s="26"/>
      <c r="BN35" s="24">
        <f t="shared" si="2"/>
        <v>6</v>
      </c>
      <c r="BO35" s="25">
        <f>COUNTIF(E35:X35,3)</f>
        <v>4</v>
      </c>
      <c r="BP35" s="25">
        <f>COUNTIF(AA35:AS35,3)</f>
        <v>2</v>
      </c>
    </row>
    <row r="36" spans="1:69" s="1" customFormat="1" ht="14.1" customHeight="1">
      <c r="A36" s="39">
        <v>24</v>
      </c>
      <c r="B36" s="31" t="s">
        <v>66</v>
      </c>
      <c r="C36" s="22" t="s">
        <v>14</v>
      </c>
      <c r="D36" s="45" t="s">
        <v>10</v>
      </c>
      <c r="E36" s="74">
        <v>0</v>
      </c>
      <c r="F36" s="22">
        <v>3</v>
      </c>
      <c r="G36" s="22">
        <v>5</v>
      </c>
      <c r="H36" s="22">
        <v>0</v>
      </c>
      <c r="I36" s="22">
        <v>0</v>
      </c>
      <c r="J36" s="22">
        <v>5</v>
      </c>
      <c r="K36" s="22">
        <v>5</v>
      </c>
      <c r="L36" s="22">
        <v>5</v>
      </c>
      <c r="M36" s="22">
        <v>0</v>
      </c>
      <c r="N36" s="22">
        <v>5</v>
      </c>
      <c r="O36" s="22">
        <v>5</v>
      </c>
      <c r="P36" s="22">
        <v>5</v>
      </c>
      <c r="Q36" s="22">
        <v>5</v>
      </c>
      <c r="R36" s="22">
        <v>5</v>
      </c>
      <c r="S36" s="22">
        <v>5</v>
      </c>
      <c r="T36" s="22">
        <v>5</v>
      </c>
      <c r="U36" s="22">
        <v>5</v>
      </c>
      <c r="V36" s="22">
        <v>5</v>
      </c>
      <c r="W36" s="22">
        <v>5</v>
      </c>
      <c r="X36" s="22">
        <v>5</v>
      </c>
      <c r="Y36" s="120">
        <f t="shared" si="5"/>
        <v>78</v>
      </c>
      <c r="Z36" s="184">
        <v>5</v>
      </c>
      <c r="AA36" s="22">
        <v>5</v>
      </c>
      <c r="AB36" s="75">
        <v>5</v>
      </c>
      <c r="AC36" s="22">
        <v>5</v>
      </c>
      <c r="AD36" s="22">
        <v>5</v>
      </c>
      <c r="AE36" s="22">
        <v>5</v>
      </c>
      <c r="AF36" s="22">
        <v>5</v>
      </c>
      <c r="AG36" s="22">
        <v>5</v>
      </c>
      <c r="AH36" s="22">
        <v>0</v>
      </c>
      <c r="AI36" s="22">
        <v>5</v>
      </c>
      <c r="AJ36" s="22">
        <v>5</v>
      </c>
      <c r="AK36" s="22">
        <v>5</v>
      </c>
      <c r="AL36" s="22">
        <v>5</v>
      </c>
      <c r="AM36" s="22">
        <v>5</v>
      </c>
      <c r="AN36" s="22">
        <v>5</v>
      </c>
      <c r="AO36" s="22">
        <v>5</v>
      </c>
      <c r="AP36" s="22">
        <v>5</v>
      </c>
      <c r="AQ36" s="22">
        <v>5</v>
      </c>
      <c r="AR36" s="22">
        <v>5</v>
      </c>
      <c r="AS36" s="76">
        <v>5</v>
      </c>
      <c r="AT36" s="60">
        <f t="shared" si="6"/>
        <v>95</v>
      </c>
      <c r="AU36" s="77"/>
      <c r="AV36" s="4"/>
      <c r="AW36" s="60">
        <f t="shared" si="7"/>
        <v>173</v>
      </c>
      <c r="AX36" s="13">
        <v>17</v>
      </c>
      <c r="BB36" s="24">
        <f t="shared" si="1"/>
        <v>5</v>
      </c>
      <c r="BC36" s="25">
        <f>COUNTIF(E36:X36,0)</f>
        <v>4</v>
      </c>
      <c r="BD36" s="25">
        <f>COUNTIF(AA36:AS36,0)</f>
        <v>1</v>
      </c>
      <c r="BE36" s="26"/>
      <c r="BF36" s="24">
        <f t="shared" si="3"/>
        <v>0</v>
      </c>
      <c r="BG36" s="25">
        <f>COUNTIF(E36:X36,1)</f>
        <v>0</v>
      </c>
      <c r="BH36" s="25">
        <f>COUNTIF(AA36:AS36,1)</f>
        <v>0</v>
      </c>
      <c r="BI36" s="26"/>
      <c r="BJ36" s="24">
        <f t="shared" si="4"/>
        <v>0</v>
      </c>
      <c r="BK36" s="25">
        <f>COUNTIF(E36:X36,2)</f>
        <v>0</v>
      </c>
      <c r="BL36" s="25">
        <f>COUNTIF(AA36:AS36,2)</f>
        <v>0</v>
      </c>
      <c r="BM36" s="26"/>
      <c r="BN36" s="24">
        <f t="shared" si="2"/>
        <v>1</v>
      </c>
      <c r="BO36" s="25">
        <f>COUNTIF(E36:X36,3)</f>
        <v>1</v>
      </c>
      <c r="BP36" s="25">
        <f>COUNTIF(AA36:AS36,3)</f>
        <v>0</v>
      </c>
    </row>
    <row r="37" spans="1:69" s="1" customFormat="1" ht="12" customHeight="1">
      <c r="AA37" s="23"/>
      <c r="AT37" s="23"/>
      <c r="AX37" s="13"/>
      <c r="BF37" s="27"/>
      <c r="BG37" s="28"/>
      <c r="BH37" s="28"/>
      <c r="BM37" s="6"/>
      <c r="BN37" s="27"/>
      <c r="BO37" s="28"/>
      <c r="BP37" s="28"/>
      <c r="BQ37" s="6"/>
    </row>
    <row r="38" spans="1:69" s="1" customFormat="1" ht="12" customHeight="1">
      <c r="AA38" s="23"/>
      <c r="AT38" s="23"/>
      <c r="AX38" s="13"/>
      <c r="BF38" s="27"/>
      <c r="BG38" s="28"/>
      <c r="BH38" s="28"/>
      <c r="BM38" s="6"/>
      <c r="BN38" s="27"/>
      <c r="BO38" s="28"/>
      <c r="BP38" s="28"/>
      <c r="BQ38" s="6"/>
    </row>
    <row r="39" spans="1:69" s="21" customFormat="1" ht="15.75" customHeight="1">
      <c r="A39" s="186" t="s">
        <v>92</v>
      </c>
      <c r="B39" s="195"/>
      <c r="C39" s="195"/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51"/>
      <c r="AY39" s="51"/>
      <c r="AZ39" s="51"/>
    </row>
    <row r="40" spans="1:69" s="6" customFormat="1" ht="16.5" customHeight="1">
      <c r="B40" s="186" t="s">
        <v>29</v>
      </c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51"/>
      <c r="AZ40" s="51"/>
    </row>
    <row r="41" spans="1:69" s="17" customFormat="1" ht="12" customHeight="1">
      <c r="BB41" s="27"/>
      <c r="BC41" s="28"/>
      <c r="BD41" s="28"/>
      <c r="BE41" s="29"/>
      <c r="BF41" s="27"/>
      <c r="BG41" s="28"/>
      <c r="BH41" s="28"/>
      <c r="BI41" s="29"/>
      <c r="BJ41" s="27"/>
      <c r="BK41" s="28"/>
      <c r="BL41" s="28"/>
      <c r="BM41" s="29"/>
      <c r="BN41" s="27"/>
      <c r="BO41" s="28"/>
      <c r="BP41" s="28"/>
    </row>
    <row r="42" spans="1:69" s="17" customFormat="1" ht="12" customHeight="1">
      <c r="A42" s="186" t="s">
        <v>28</v>
      </c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BB42" s="27"/>
      <c r="BC42" s="28"/>
      <c r="BD42" s="28"/>
      <c r="BE42" s="29"/>
      <c r="BF42" s="27"/>
      <c r="BG42" s="28"/>
      <c r="BH42" s="28"/>
      <c r="BI42" s="29"/>
      <c r="BJ42" s="27"/>
      <c r="BK42" s="28"/>
      <c r="BL42" s="28"/>
      <c r="BM42" s="29"/>
      <c r="BN42" s="27"/>
      <c r="BO42" s="28"/>
      <c r="BP42" s="28"/>
    </row>
    <row r="43" spans="1:69" s="17" customFormat="1" ht="12" customHeight="1">
      <c r="A43" s="4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7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7"/>
      <c r="AU43" s="4"/>
      <c r="AV43" s="4"/>
      <c r="AW43" s="7"/>
      <c r="BB43" s="27"/>
      <c r="BC43" s="28"/>
      <c r="BD43" s="28"/>
      <c r="BE43" s="29"/>
      <c r="BF43" s="27"/>
      <c r="BG43" s="28"/>
      <c r="BH43" s="28"/>
      <c r="BI43" s="29"/>
      <c r="BJ43" s="27"/>
      <c r="BK43" s="28"/>
      <c r="BL43" s="28"/>
      <c r="BM43" s="29"/>
      <c r="BN43" s="27"/>
      <c r="BO43" s="28"/>
      <c r="BP43" s="28"/>
    </row>
    <row r="44" spans="1:69" s="17" customFormat="1" ht="12" customHeight="1">
      <c r="A44" s="4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7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7"/>
      <c r="AU44" s="4"/>
      <c r="AV44" s="4"/>
      <c r="AW44" s="7"/>
      <c r="BB44" s="27"/>
      <c r="BC44" s="28"/>
      <c r="BD44" s="28"/>
      <c r="BE44" s="29"/>
      <c r="BF44" s="27"/>
      <c r="BG44" s="28"/>
      <c r="BH44" s="28"/>
      <c r="BI44" s="29"/>
      <c r="BJ44" s="27"/>
      <c r="BK44" s="28"/>
      <c r="BL44" s="28"/>
      <c r="BM44" s="29"/>
      <c r="BN44" s="27"/>
      <c r="BO44" s="28"/>
      <c r="BP44" s="28"/>
    </row>
    <row r="45" spans="1:69" s="17" customFormat="1" ht="12" customHeight="1">
      <c r="A45" s="4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7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7"/>
      <c r="AU45" s="4"/>
      <c r="AV45" s="4"/>
      <c r="AW45" s="7"/>
      <c r="BB45" s="27"/>
      <c r="BC45" s="28"/>
      <c r="BD45" s="28"/>
      <c r="BE45" s="29"/>
      <c r="BF45" s="27"/>
      <c r="BG45" s="28"/>
      <c r="BH45" s="28"/>
      <c r="BI45" s="29"/>
      <c r="BJ45" s="27"/>
      <c r="BK45" s="28"/>
      <c r="BL45" s="28"/>
      <c r="BM45" s="29"/>
      <c r="BN45" s="27"/>
      <c r="BO45" s="28"/>
      <c r="BP45" s="28"/>
    </row>
    <row r="46" spans="1:69" s="17" customFormat="1" ht="15" customHeight="1">
      <c r="A46" s="4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7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7"/>
      <c r="AU46" s="4"/>
      <c r="AV46" s="4"/>
      <c r="AW46" s="7"/>
    </row>
    <row r="47" spans="1:69" s="17" customFormat="1" ht="12" customHeight="1">
      <c r="A47" s="4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7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7"/>
      <c r="AU47" s="4"/>
      <c r="AV47" s="4"/>
      <c r="AW47" s="7"/>
      <c r="BB47" s="27"/>
      <c r="BC47" s="28"/>
      <c r="BD47" s="28"/>
      <c r="BE47" s="29"/>
      <c r="BF47" s="27"/>
      <c r="BG47" s="28"/>
      <c r="BH47" s="28"/>
      <c r="BI47" s="29"/>
      <c r="BJ47" s="27"/>
      <c r="BK47" s="28"/>
      <c r="BL47" s="28"/>
      <c r="BM47" s="29"/>
      <c r="BN47" s="27"/>
      <c r="BO47" s="28"/>
      <c r="BP47" s="28"/>
    </row>
    <row r="48" spans="1:69" s="17" customFormat="1" ht="12" customHeight="1">
      <c r="A48" s="4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7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7"/>
      <c r="AU48" s="4"/>
      <c r="AV48" s="4"/>
      <c r="AW48" s="7"/>
      <c r="BB48" s="27"/>
      <c r="BC48" s="28"/>
      <c r="BD48" s="28"/>
      <c r="BE48" s="29"/>
      <c r="BF48" s="27"/>
      <c r="BG48" s="28"/>
      <c r="BH48" s="28"/>
      <c r="BI48" s="29"/>
      <c r="BJ48" s="27"/>
      <c r="BK48" s="28"/>
      <c r="BL48" s="28"/>
      <c r="BM48" s="29"/>
      <c r="BN48" s="27"/>
      <c r="BO48" s="28"/>
      <c r="BP48" s="28"/>
    </row>
    <row r="49" spans="1:68" s="17" customFormat="1" ht="12" customHeight="1">
      <c r="A49" s="4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7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7"/>
      <c r="AU49" s="4"/>
      <c r="AV49" s="4"/>
      <c r="AW49" s="7"/>
      <c r="BB49" s="27"/>
      <c r="BC49" s="28"/>
      <c r="BD49" s="28"/>
      <c r="BE49" s="29"/>
      <c r="BF49" s="27"/>
      <c r="BG49" s="28"/>
      <c r="BH49" s="28"/>
      <c r="BI49" s="29"/>
      <c r="BJ49" s="27"/>
      <c r="BK49" s="28"/>
      <c r="BL49" s="28"/>
      <c r="BM49" s="29"/>
      <c r="BN49" s="27"/>
      <c r="BO49" s="28"/>
      <c r="BP49" s="28"/>
    </row>
    <row r="50" spans="1:68" s="17" customFormat="1" ht="12" customHeight="1">
      <c r="A50" s="4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7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7"/>
      <c r="AU50" s="4"/>
      <c r="AV50" s="4"/>
      <c r="AW50" s="7"/>
      <c r="BB50" s="27"/>
      <c r="BC50" s="28"/>
      <c r="BD50" s="28"/>
      <c r="BE50" s="29"/>
      <c r="BF50" s="27"/>
      <c r="BG50" s="28"/>
      <c r="BH50" s="28"/>
      <c r="BI50" s="29"/>
      <c r="BJ50" s="27"/>
      <c r="BK50" s="28"/>
      <c r="BL50" s="28"/>
      <c r="BM50" s="29"/>
      <c r="BN50" s="27"/>
      <c r="BO50" s="28"/>
      <c r="BP50" s="28"/>
    </row>
    <row r="51" spans="1:68" s="17" customFormat="1" ht="12" customHeight="1">
      <c r="A51" s="4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7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7"/>
      <c r="AU51" s="4"/>
      <c r="AV51" s="4"/>
      <c r="AW51" s="7"/>
      <c r="BB51" s="27"/>
      <c r="BC51" s="28"/>
      <c r="BD51" s="28"/>
      <c r="BE51" s="29"/>
      <c r="BF51" s="27"/>
      <c r="BG51" s="28"/>
      <c r="BH51" s="28"/>
      <c r="BI51" s="29"/>
      <c r="BJ51" s="27"/>
      <c r="BK51" s="28"/>
      <c r="BL51" s="28"/>
      <c r="BM51" s="29"/>
      <c r="BN51" s="27"/>
      <c r="BO51" s="28"/>
      <c r="BP51" s="28"/>
    </row>
    <row r="52" spans="1:68" s="17" customFormat="1" ht="12" customHeight="1">
      <c r="A52" s="4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7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7"/>
      <c r="AU52" s="4"/>
      <c r="AV52" s="4"/>
      <c r="AW52" s="7"/>
      <c r="BB52" s="27"/>
      <c r="BC52" s="28"/>
      <c r="BD52" s="28"/>
      <c r="BE52" s="29"/>
      <c r="BF52" s="27"/>
      <c r="BG52" s="28"/>
      <c r="BH52" s="28"/>
      <c r="BI52" s="29"/>
      <c r="BJ52" s="27"/>
      <c r="BK52" s="28"/>
      <c r="BL52" s="28"/>
      <c r="BM52" s="29"/>
      <c r="BN52" s="27"/>
      <c r="BO52" s="28"/>
      <c r="BP52" s="28"/>
    </row>
    <row r="53" spans="1:68" s="17" customFormat="1" ht="12" customHeight="1">
      <c r="A53" s="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7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7"/>
      <c r="AU53" s="4"/>
      <c r="AV53" s="4"/>
      <c r="AW53" s="7"/>
      <c r="BB53" s="27"/>
      <c r="BC53" s="28"/>
      <c r="BD53" s="28"/>
      <c r="BE53" s="29"/>
      <c r="BF53" s="27"/>
      <c r="BG53" s="28"/>
      <c r="BH53" s="28"/>
      <c r="BI53" s="29"/>
      <c r="BJ53" s="27"/>
      <c r="BK53" s="28"/>
      <c r="BL53" s="28"/>
      <c r="BM53" s="29"/>
      <c r="BN53" s="27"/>
      <c r="BO53" s="28"/>
      <c r="BP53" s="28"/>
    </row>
    <row r="54" spans="1:68" s="17" customFormat="1" ht="12" customHeight="1">
      <c r="A54" s="4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7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7"/>
      <c r="AU54" s="4"/>
      <c r="AV54" s="4"/>
      <c r="AW54" s="7"/>
      <c r="BB54" s="27"/>
      <c r="BC54" s="28"/>
      <c r="BD54" s="28"/>
      <c r="BE54" s="29"/>
      <c r="BF54" s="27"/>
      <c r="BG54" s="28"/>
      <c r="BH54" s="28"/>
      <c r="BI54" s="29"/>
      <c r="BJ54" s="27"/>
      <c r="BK54" s="28"/>
      <c r="BL54" s="28"/>
      <c r="BM54" s="29"/>
      <c r="BN54" s="27"/>
      <c r="BO54" s="28"/>
      <c r="BP54" s="28"/>
    </row>
    <row r="55" spans="1:68" s="17" customFormat="1" ht="12" customHeight="1">
      <c r="A55" s="4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7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/>
      <c r="AU55" s="4"/>
      <c r="AV55" s="4"/>
      <c r="AW55" s="7"/>
      <c r="BB55" s="27"/>
      <c r="BC55" s="28"/>
      <c r="BD55" s="28"/>
      <c r="BE55" s="29"/>
      <c r="BF55" s="27"/>
      <c r="BG55" s="28"/>
      <c r="BH55" s="28"/>
      <c r="BI55" s="29"/>
      <c r="BJ55" s="27"/>
      <c r="BK55" s="28"/>
      <c r="BL55" s="28"/>
      <c r="BM55" s="29"/>
      <c r="BN55" s="27"/>
      <c r="BO55" s="28"/>
      <c r="BP55" s="28"/>
    </row>
    <row r="56" spans="1:68" s="17" customFormat="1" ht="12" customHeight="1">
      <c r="A56" s="4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7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/>
      <c r="AU56" s="4"/>
      <c r="AV56" s="4"/>
      <c r="AW56" s="7"/>
      <c r="BB56" s="27"/>
      <c r="BC56" s="28"/>
      <c r="BD56" s="28"/>
      <c r="BE56" s="29"/>
      <c r="BF56" s="27"/>
      <c r="BG56" s="28"/>
      <c r="BH56" s="28"/>
      <c r="BI56" s="29"/>
      <c r="BJ56" s="27"/>
      <c r="BK56" s="28"/>
      <c r="BL56" s="28"/>
      <c r="BM56" s="29"/>
      <c r="BN56" s="27"/>
      <c r="BO56" s="28"/>
      <c r="BP56" s="28"/>
    </row>
    <row r="57" spans="1:68" s="17" customFormat="1" ht="12" customHeight="1">
      <c r="A57" s="4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7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/>
      <c r="AU57" s="4"/>
      <c r="AV57" s="4"/>
      <c r="AW57" s="7"/>
      <c r="BB57" s="27"/>
      <c r="BC57" s="28"/>
      <c r="BD57" s="28"/>
      <c r="BE57" s="29"/>
      <c r="BF57" s="27"/>
      <c r="BG57" s="28"/>
      <c r="BH57" s="28"/>
      <c r="BI57" s="29"/>
      <c r="BJ57" s="27"/>
      <c r="BK57" s="28"/>
      <c r="BL57" s="28"/>
      <c r="BM57" s="29"/>
      <c r="BN57" s="27"/>
      <c r="BO57" s="28"/>
      <c r="BP57" s="28"/>
    </row>
    <row r="58" spans="1:68" s="17" customFormat="1" ht="12" customHeight="1">
      <c r="A58" s="4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7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7"/>
      <c r="AU58" s="4"/>
      <c r="AV58" s="4"/>
      <c r="AW58" s="7"/>
      <c r="BB58" s="27"/>
      <c r="BC58" s="28"/>
      <c r="BD58" s="28"/>
      <c r="BE58" s="29"/>
      <c r="BF58" s="27"/>
      <c r="BG58" s="28"/>
      <c r="BH58" s="28"/>
      <c r="BI58" s="29"/>
      <c r="BJ58" s="27"/>
      <c r="BK58" s="28"/>
      <c r="BL58" s="28"/>
      <c r="BM58" s="29"/>
      <c r="BN58" s="27"/>
      <c r="BO58" s="28"/>
      <c r="BP58" s="28"/>
    </row>
    <row r="59" spans="1:68" s="17" customFormat="1" ht="12" customHeight="1">
      <c r="A59" s="4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7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7"/>
      <c r="AU59" s="4"/>
      <c r="AV59" s="4"/>
      <c r="AW59" s="7"/>
      <c r="BB59" s="27"/>
      <c r="BC59" s="28"/>
      <c r="BD59" s="28"/>
      <c r="BE59" s="29"/>
      <c r="BF59" s="27"/>
      <c r="BG59" s="28"/>
      <c r="BH59" s="28"/>
      <c r="BI59" s="29"/>
      <c r="BJ59" s="27"/>
      <c r="BK59" s="28"/>
      <c r="BL59" s="28"/>
      <c r="BM59" s="29"/>
      <c r="BN59" s="27"/>
      <c r="BO59" s="28"/>
      <c r="BP59" s="28"/>
    </row>
    <row r="60" spans="1:68" s="17" customFormat="1" ht="12" customHeight="1">
      <c r="A60" s="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7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/>
      <c r="AU60" s="4"/>
      <c r="AV60" s="4"/>
      <c r="AW60" s="7"/>
      <c r="BB60" s="27"/>
      <c r="BC60" s="28"/>
      <c r="BD60" s="28"/>
      <c r="BE60" s="29"/>
      <c r="BF60" s="27"/>
      <c r="BG60" s="28"/>
      <c r="BH60" s="28"/>
      <c r="BI60" s="29"/>
      <c r="BJ60" s="27"/>
      <c r="BK60" s="28"/>
      <c r="BL60" s="28"/>
      <c r="BM60" s="29"/>
      <c r="BN60" s="27"/>
      <c r="BO60" s="28"/>
      <c r="BP60" s="28"/>
    </row>
    <row r="61" spans="1:68" s="17" customFormat="1" ht="12" customHeight="1">
      <c r="A61" s="4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7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/>
      <c r="AU61" s="4"/>
      <c r="AV61" s="4"/>
      <c r="AW61" s="7"/>
      <c r="BB61" s="27"/>
      <c r="BC61" s="28"/>
      <c r="BD61" s="28"/>
      <c r="BE61" s="29"/>
      <c r="BF61" s="27"/>
      <c r="BG61" s="28"/>
      <c r="BH61" s="28"/>
      <c r="BI61" s="29"/>
      <c r="BJ61" s="27"/>
      <c r="BK61" s="28"/>
      <c r="BL61" s="28"/>
      <c r="BM61" s="29"/>
      <c r="BN61" s="27"/>
      <c r="BO61" s="28"/>
      <c r="BP61" s="28"/>
    </row>
    <row r="62" spans="1:68" s="17" customFormat="1" ht="14.25" customHeight="1">
      <c r="A62" s="4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7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7"/>
      <c r="AU62" s="4"/>
      <c r="AV62" s="4"/>
      <c r="AW62" s="7"/>
      <c r="BB62" s="27"/>
      <c r="BC62" s="28"/>
      <c r="BD62" s="28"/>
      <c r="BE62" s="29"/>
      <c r="BF62" s="27"/>
      <c r="BG62" s="28"/>
      <c r="BH62" s="28"/>
      <c r="BI62" s="29"/>
      <c r="BJ62" s="27"/>
      <c r="BK62" s="28"/>
      <c r="BL62" s="28"/>
      <c r="BM62" s="29"/>
      <c r="BN62" s="27"/>
      <c r="BO62" s="28"/>
      <c r="BP62" s="28"/>
    </row>
    <row r="63" spans="1:68" s="17" customFormat="1" ht="12" customHeight="1">
      <c r="A63" s="4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7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/>
      <c r="AU63" s="4"/>
      <c r="AV63" s="4"/>
      <c r="AW63" s="7"/>
      <c r="BB63" s="27"/>
      <c r="BC63" s="28"/>
      <c r="BD63" s="28"/>
      <c r="BE63" s="29"/>
      <c r="BF63" s="27"/>
      <c r="BG63" s="28"/>
      <c r="BH63" s="28"/>
      <c r="BI63" s="29"/>
      <c r="BJ63" s="27"/>
      <c r="BK63" s="28"/>
      <c r="BL63" s="28"/>
      <c r="BM63" s="29"/>
      <c r="BN63" s="27"/>
      <c r="BO63" s="28"/>
      <c r="BP63" s="28"/>
    </row>
    <row r="64" spans="1:68" s="17" customFormat="1" ht="12" customHeight="1">
      <c r="A64" s="4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7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/>
      <c r="AU64" s="4"/>
      <c r="AV64" s="4"/>
      <c r="AW64" s="7"/>
      <c r="BB64" s="27"/>
      <c r="BC64" s="28"/>
      <c r="BD64" s="28"/>
      <c r="BE64" s="29"/>
      <c r="BF64" s="27"/>
      <c r="BG64" s="28"/>
      <c r="BH64" s="28"/>
      <c r="BI64" s="29"/>
      <c r="BJ64" s="27"/>
      <c r="BK64" s="28"/>
      <c r="BL64" s="28"/>
      <c r="BM64" s="29"/>
      <c r="BN64" s="27"/>
      <c r="BO64" s="28"/>
      <c r="BP64" s="28"/>
    </row>
    <row r="65" spans="1:68" s="17" customFormat="1" ht="12" customHeight="1">
      <c r="A65" s="4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7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/>
      <c r="AU65" s="4"/>
      <c r="AV65" s="4"/>
      <c r="AW65" s="7"/>
      <c r="BB65" s="27"/>
      <c r="BC65" s="28"/>
      <c r="BD65" s="28"/>
      <c r="BE65" s="29"/>
      <c r="BF65" s="27"/>
      <c r="BG65" s="28"/>
      <c r="BH65" s="28"/>
      <c r="BI65" s="29"/>
      <c r="BJ65" s="27"/>
      <c r="BK65" s="28"/>
      <c r="BL65" s="28"/>
      <c r="BM65" s="29"/>
      <c r="BN65" s="27"/>
      <c r="BO65" s="28"/>
      <c r="BP65" s="28"/>
    </row>
    <row r="66" spans="1:68" s="17" customFormat="1" ht="12" customHeight="1">
      <c r="A66" s="4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7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/>
      <c r="AU66" s="4"/>
      <c r="AV66" s="4"/>
      <c r="AW66" s="7"/>
      <c r="BB66" s="27"/>
      <c r="BC66" s="28"/>
      <c r="BD66" s="28"/>
      <c r="BE66" s="29"/>
      <c r="BF66" s="27"/>
      <c r="BG66" s="28"/>
      <c r="BH66" s="28"/>
      <c r="BI66" s="29"/>
      <c r="BJ66" s="27"/>
      <c r="BK66" s="28"/>
      <c r="BL66" s="28"/>
      <c r="BM66" s="29"/>
      <c r="BN66" s="27"/>
      <c r="BO66" s="28"/>
      <c r="BP66" s="28"/>
    </row>
    <row r="67" spans="1:68" s="17" customFormat="1" ht="12" customHeight="1">
      <c r="A67" s="4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7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/>
      <c r="AU67" s="4"/>
      <c r="AV67" s="4"/>
      <c r="AW67" s="7"/>
      <c r="BB67" s="27"/>
      <c r="BC67" s="28"/>
      <c r="BD67" s="28"/>
      <c r="BE67" s="29"/>
      <c r="BF67" s="27"/>
      <c r="BG67" s="28"/>
      <c r="BH67" s="28"/>
      <c r="BI67" s="29"/>
      <c r="BJ67" s="27"/>
      <c r="BK67" s="28"/>
      <c r="BL67" s="28"/>
      <c r="BM67" s="29"/>
      <c r="BN67" s="27"/>
      <c r="BO67" s="28"/>
      <c r="BP67" s="28"/>
    </row>
    <row r="68" spans="1:68" s="17" customFormat="1" ht="12" customHeight="1">
      <c r="A68" s="4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7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/>
      <c r="AU68" s="4"/>
      <c r="AV68" s="4"/>
      <c r="AW68" s="7"/>
      <c r="BB68" s="27"/>
      <c r="BC68" s="28"/>
      <c r="BD68" s="28"/>
      <c r="BE68" s="29"/>
      <c r="BF68" s="27"/>
      <c r="BG68" s="28"/>
      <c r="BH68" s="28"/>
      <c r="BI68" s="29"/>
      <c r="BJ68" s="27"/>
      <c r="BK68" s="28"/>
      <c r="BL68" s="28"/>
      <c r="BM68" s="29"/>
      <c r="BN68" s="27"/>
      <c r="BO68" s="28"/>
      <c r="BP68" s="28"/>
    </row>
    <row r="69" spans="1:68" s="17" customFormat="1" ht="12" customHeight="1">
      <c r="A69" s="4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7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7"/>
      <c r="AU69" s="4"/>
      <c r="AV69" s="4"/>
      <c r="AW69" s="7"/>
      <c r="BB69" s="27"/>
      <c r="BC69" s="28"/>
      <c r="BD69" s="28"/>
      <c r="BE69" s="29"/>
      <c r="BF69" s="27"/>
      <c r="BG69" s="28"/>
      <c r="BH69" s="28"/>
      <c r="BI69" s="29"/>
      <c r="BJ69" s="27"/>
      <c r="BK69" s="28"/>
      <c r="BL69" s="28"/>
      <c r="BM69" s="29"/>
      <c r="BN69" s="27"/>
      <c r="BO69" s="28"/>
      <c r="BP69" s="28"/>
    </row>
    <row r="70" spans="1:68" s="17" customFormat="1" ht="12" customHeight="1">
      <c r="A70" s="4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7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7"/>
      <c r="AU70" s="4"/>
      <c r="AV70" s="4"/>
      <c r="AW70" s="7"/>
      <c r="BB70" s="27"/>
      <c r="BC70" s="28"/>
      <c r="BD70" s="28"/>
      <c r="BE70" s="29"/>
      <c r="BF70" s="27"/>
      <c r="BG70" s="28"/>
      <c r="BH70" s="28"/>
      <c r="BI70" s="29"/>
      <c r="BJ70" s="27"/>
      <c r="BK70" s="28"/>
      <c r="BL70" s="28"/>
      <c r="BM70" s="29"/>
      <c r="BN70" s="27"/>
      <c r="BO70" s="28"/>
      <c r="BP70" s="28"/>
    </row>
    <row r="71" spans="1:68" s="17" customFormat="1" ht="12" customHeight="1">
      <c r="A71" s="4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7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/>
      <c r="AU71" s="4"/>
      <c r="AV71" s="4"/>
      <c r="AW71" s="7"/>
    </row>
    <row r="72" spans="1:68" s="17" customFormat="1">
      <c r="A72" s="4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7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T72" s="32"/>
      <c r="AW72" s="34"/>
    </row>
    <row r="73" spans="1:68" s="17" customFormat="1">
      <c r="A73" s="4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7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T73" s="32"/>
      <c r="AW73" s="34"/>
    </row>
    <row r="74" spans="1:68" s="17" customFormat="1">
      <c r="A74" s="33"/>
      <c r="B74" s="33"/>
      <c r="W74" s="32"/>
      <c r="AA74" s="32"/>
      <c r="AT74" s="32"/>
      <c r="AW74" s="34"/>
    </row>
    <row r="75" spans="1:68" s="17" customFormat="1">
      <c r="A75" s="33"/>
      <c r="B75" s="33"/>
      <c r="W75" s="32"/>
      <c r="AA75" s="32"/>
      <c r="AT75" s="32"/>
      <c r="AW75" s="34"/>
    </row>
    <row r="76" spans="1:68" s="17" customFormat="1">
      <c r="A76" s="33"/>
      <c r="B76" s="33"/>
      <c r="W76" s="32"/>
      <c r="AA76" s="32"/>
      <c r="AT76" s="32"/>
      <c r="AW76" s="34"/>
    </row>
    <row r="77" spans="1:68" s="17" customFormat="1">
      <c r="A77" s="33"/>
      <c r="B77" s="33"/>
      <c r="W77" s="32"/>
      <c r="AA77" s="32"/>
      <c r="AT77" s="32"/>
      <c r="AW77" s="34"/>
    </row>
    <row r="78" spans="1:68" s="17" customFormat="1">
      <c r="A78" s="33"/>
      <c r="B78" s="33"/>
      <c r="W78" s="32"/>
      <c r="AA78" s="32"/>
      <c r="AT78" s="32"/>
      <c r="AW78" s="34"/>
    </row>
    <row r="79" spans="1:68" s="17" customFormat="1">
      <c r="A79" s="33"/>
      <c r="B79" s="33"/>
      <c r="W79" s="32"/>
      <c r="AA79" s="32"/>
      <c r="AT79" s="32"/>
      <c r="AW79" s="34"/>
    </row>
    <row r="80" spans="1:68" s="17" customFormat="1">
      <c r="A80" s="33"/>
      <c r="B80" s="33"/>
      <c r="W80" s="32"/>
      <c r="AA80" s="32"/>
      <c r="AT80" s="32"/>
      <c r="AW80" s="34"/>
    </row>
    <row r="81" spans="1:50" s="17" customFormat="1">
      <c r="A81" s="33"/>
      <c r="B81" s="33"/>
      <c r="W81" s="32"/>
      <c r="AA81" s="32"/>
      <c r="AT81" s="32"/>
      <c r="AW81" s="34"/>
    </row>
    <row r="82" spans="1:50" s="17" customFormat="1">
      <c r="A82" s="33"/>
      <c r="B82" s="33"/>
      <c r="Q82" s="32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2"/>
      <c r="AT82" s="32"/>
      <c r="AW82" s="34"/>
    </row>
    <row r="83" spans="1:50">
      <c r="A83" s="33"/>
      <c r="B83" s="33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32"/>
      <c r="X83" s="17"/>
      <c r="Y83" s="17"/>
      <c r="Z83" s="17"/>
      <c r="AA83" s="32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5"/>
      <c r="AT83" s="16"/>
      <c r="AU83" s="15"/>
      <c r="AV83" s="17"/>
      <c r="AW83" s="18"/>
      <c r="AX83" s="15"/>
    </row>
    <row r="84" spans="1:50">
      <c r="A84" s="33"/>
      <c r="B84" s="33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32"/>
      <c r="X84" s="17"/>
      <c r="Y84" s="17"/>
      <c r="Z84" s="17"/>
      <c r="AA84" s="32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5"/>
      <c r="AT84" s="16"/>
      <c r="AU84" s="15"/>
      <c r="AV84" s="17"/>
      <c r="AW84" s="18"/>
      <c r="AX84" s="15"/>
    </row>
    <row r="85" spans="1:50">
      <c r="A85" s="14"/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6"/>
      <c r="X85" s="15"/>
      <c r="Y85" s="15"/>
      <c r="Z85" s="15"/>
      <c r="AA85" s="16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6"/>
      <c r="AU85" s="15"/>
      <c r="AV85" s="17"/>
      <c r="AW85" s="18"/>
      <c r="AX85" s="15"/>
    </row>
    <row r="86" spans="1:50">
      <c r="A86" s="14"/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6"/>
      <c r="X86" s="15"/>
      <c r="Y86" s="15"/>
      <c r="Z86" s="15"/>
      <c r="AA86" s="16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6"/>
      <c r="AU86" s="15"/>
      <c r="AV86" s="17"/>
      <c r="AW86" s="18"/>
      <c r="AX86" s="15"/>
    </row>
    <row r="87" spans="1:50">
      <c r="A87" s="14"/>
      <c r="B87" s="14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6"/>
      <c r="X87" s="15"/>
      <c r="Y87" s="15"/>
      <c r="Z87" s="15"/>
      <c r="AA87" s="16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6"/>
      <c r="AU87" s="15"/>
      <c r="AV87" s="17"/>
      <c r="AW87" s="18"/>
      <c r="AX87" s="15"/>
    </row>
    <row r="88" spans="1:50">
      <c r="A88" s="14"/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6"/>
      <c r="X88" s="15"/>
      <c r="Y88" s="15"/>
      <c r="Z88" s="15"/>
      <c r="AA88" s="16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6"/>
      <c r="AU88" s="15"/>
      <c r="AV88" s="17"/>
      <c r="AW88" s="18"/>
      <c r="AX88" s="15"/>
    </row>
    <row r="89" spans="1:50">
      <c r="A89" s="14"/>
      <c r="B89" s="14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6"/>
      <c r="X89" s="15"/>
      <c r="Y89" s="15"/>
      <c r="Z89" s="15"/>
      <c r="AA89" s="16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</row>
    <row r="90" spans="1:50">
      <c r="A90" s="14"/>
      <c r="B90" s="14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6"/>
      <c r="X90" s="15"/>
      <c r="Y90" s="15"/>
      <c r="Z90" s="15"/>
      <c r="AA90" s="16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</row>
  </sheetData>
  <mergeCells count="11">
    <mergeCell ref="C2:AT2"/>
    <mergeCell ref="C3:AU3"/>
    <mergeCell ref="C4:AS4"/>
    <mergeCell ref="C5:AS5"/>
    <mergeCell ref="A42:AW42"/>
    <mergeCell ref="B40:AX40"/>
    <mergeCell ref="AX8:AX9"/>
    <mergeCell ref="L6:AH6"/>
    <mergeCell ref="AY8:AY9"/>
    <mergeCell ref="AZ8:AZ9"/>
    <mergeCell ref="A39:AW39"/>
  </mergeCells>
  <phoneticPr fontId="0" type="noConversion"/>
  <hyperlinks>
    <hyperlink ref="L6" r:id="rId1"/>
  </hyperlinks>
  <pageMargins left="0.15748031496062992" right="0" top="0" bottom="0" header="0" footer="0"/>
  <pageSetup paperSize="9" scale="81" fitToWidth="27" fitToHeight="32" orientation="landscape" horizontalDpi="300" verticalDpi="300" r:id="rId2"/>
  <headerFooter alignWithMargins="0"/>
  <rowBreaks count="1" manualBreakCount="1">
    <brk id="47" max="52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P102"/>
  <sheetViews>
    <sheetView showGridLines="0" zoomScaleNormal="100" workbookViewId="0">
      <pane xSplit="4" ySplit="10" topLeftCell="E11" activePane="bottomRight" state="frozen"/>
      <selection pane="topRight" activeCell="E1" sqref="E1"/>
      <selection pane="bottomLeft" activeCell="A8" sqref="A8"/>
      <selection pane="bottomRight" activeCell="D20" sqref="D20"/>
    </sheetView>
  </sheetViews>
  <sheetFormatPr defaultRowHeight="12.75"/>
  <cols>
    <col min="1" max="1" width="3.42578125" style="12" customWidth="1"/>
    <col min="2" max="2" width="24.7109375" style="12" customWidth="1"/>
    <col min="3" max="3" width="5.5703125" customWidth="1"/>
    <col min="4" max="4" width="5.7109375" customWidth="1"/>
    <col min="5" max="22" width="2.7109375" customWidth="1"/>
    <col min="23" max="23" width="2.5703125" style="2" customWidth="1"/>
    <col min="24" max="24" width="2.7109375" customWidth="1"/>
    <col min="25" max="25" width="3.7109375" bestFit="1" customWidth="1"/>
    <col min="26" max="26" width="3.7109375" customWidth="1"/>
    <col min="27" max="27" width="3.28515625" style="2" customWidth="1"/>
    <col min="28" max="28" width="3" customWidth="1"/>
    <col min="29" max="45" width="2.7109375" customWidth="1"/>
    <col min="46" max="46" width="3.85546875" style="2" customWidth="1"/>
    <col min="47" max="47" width="3.42578125" customWidth="1"/>
    <col min="48" max="48" width="1" style="8" customWidth="1"/>
    <col min="49" max="49" width="5.28515625" style="11" customWidth="1"/>
    <col min="50" max="50" width="3.85546875" customWidth="1"/>
    <col min="51" max="51" width="4" customWidth="1"/>
    <col min="52" max="52" width="3.140625" customWidth="1"/>
    <col min="53" max="55" width="0" hidden="1" customWidth="1"/>
    <col min="56" max="56" width="1.85546875" hidden="1" customWidth="1"/>
    <col min="57" max="59" width="0" hidden="1" customWidth="1"/>
    <col min="60" max="60" width="1.5703125" hidden="1" customWidth="1"/>
    <col min="61" max="63" width="0" hidden="1" customWidth="1"/>
    <col min="64" max="64" width="2.28515625" hidden="1" customWidth="1"/>
    <col min="65" max="67" width="0" hidden="1" customWidth="1"/>
  </cols>
  <sheetData>
    <row r="2" spans="1:67" ht="20.25">
      <c r="C2" s="196" t="s">
        <v>5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</row>
    <row r="3" spans="1:67" ht="15.75">
      <c r="C3" s="197" t="s">
        <v>52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</row>
    <row r="4" spans="1:67">
      <c r="C4" s="198" t="s">
        <v>24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X4" s="20"/>
    </row>
    <row r="5" spans="1:67" ht="15">
      <c r="C5" s="199" t="s">
        <v>4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9"/>
      <c r="AS5" s="199"/>
      <c r="AX5" s="21"/>
    </row>
    <row r="6" spans="1:67" ht="15.75" customHeight="1">
      <c r="B6" s="30" t="s">
        <v>51</v>
      </c>
      <c r="C6" s="10"/>
      <c r="D6" s="10"/>
      <c r="E6" s="10"/>
      <c r="F6" s="10"/>
      <c r="G6" s="10"/>
      <c r="H6" s="10"/>
      <c r="I6" s="10"/>
      <c r="J6" s="10"/>
      <c r="K6" s="10"/>
      <c r="L6" s="190" t="s">
        <v>16</v>
      </c>
      <c r="M6" s="191"/>
      <c r="N6" s="191"/>
      <c r="O6" s="191"/>
      <c r="P6" s="191"/>
      <c r="Q6" s="191"/>
      <c r="R6" s="192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0"/>
      <c r="AJ6" s="10"/>
      <c r="AK6" s="10"/>
      <c r="AL6" s="10"/>
      <c r="AM6" s="10"/>
      <c r="AN6" s="10"/>
      <c r="AO6" s="3" t="s">
        <v>53</v>
      </c>
      <c r="AP6" s="2"/>
      <c r="AQ6" s="2"/>
      <c r="AR6" s="10"/>
      <c r="AS6" s="10"/>
      <c r="AV6"/>
      <c r="AX6" s="21"/>
      <c r="BA6" s="2"/>
      <c r="BB6" s="2"/>
      <c r="BC6" s="2"/>
    </row>
    <row r="7" spans="1:67" ht="16.5" thickBot="1">
      <c r="B7" s="3"/>
      <c r="C7" s="10"/>
      <c r="D7" s="10"/>
      <c r="E7" s="10"/>
      <c r="F7" s="10"/>
      <c r="G7" s="10"/>
      <c r="H7" s="10"/>
      <c r="I7" s="10"/>
      <c r="J7" s="10"/>
      <c r="K7" s="10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0"/>
      <c r="AJ7" s="10"/>
      <c r="AK7" s="10"/>
      <c r="AL7" s="10"/>
      <c r="AM7" s="10"/>
      <c r="AN7" s="10"/>
      <c r="AO7" s="3"/>
      <c r="AP7" s="2"/>
      <c r="AQ7" s="2"/>
      <c r="AR7" s="10"/>
      <c r="AS7" s="10"/>
      <c r="AV7"/>
      <c r="AX7" s="21"/>
      <c r="BA7" s="2"/>
      <c r="BB7" s="2"/>
      <c r="BC7" s="2"/>
    </row>
    <row r="8" spans="1:67" ht="16.149999999999999" customHeight="1">
      <c r="A8" s="2"/>
      <c r="B8" s="58"/>
      <c r="C8" s="56"/>
      <c r="D8" s="56"/>
      <c r="E8" s="56" t="s">
        <v>86</v>
      </c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9"/>
      <c r="AW8" s="91" t="s">
        <v>7</v>
      </c>
      <c r="AX8" s="188" t="s">
        <v>45</v>
      </c>
      <c r="AY8" s="193" t="s">
        <v>46</v>
      </c>
    </row>
    <row r="9" spans="1:67" ht="7.9" customHeight="1" thickBot="1">
      <c r="A9" s="2"/>
      <c r="B9" s="58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9"/>
      <c r="AW9" s="57"/>
      <c r="AX9" s="200"/>
      <c r="AY9" s="201"/>
    </row>
    <row r="10" spans="1:67" s="1" customFormat="1" ht="15.75" customHeight="1" thickBot="1">
      <c r="A10" s="47" t="s">
        <v>1</v>
      </c>
      <c r="B10" s="48" t="s">
        <v>18</v>
      </c>
      <c r="C10" s="48" t="s">
        <v>0</v>
      </c>
      <c r="D10" s="49" t="s">
        <v>2</v>
      </c>
      <c r="E10" s="53">
        <v>1</v>
      </c>
      <c r="F10" s="53">
        <v>2</v>
      </c>
      <c r="G10" s="53">
        <v>3</v>
      </c>
      <c r="H10" s="53">
        <v>4</v>
      </c>
      <c r="I10" s="53">
        <v>5</v>
      </c>
      <c r="J10" s="53">
        <v>6</v>
      </c>
      <c r="K10" s="53">
        <v>7</v>
      </c>
      <c r="L10" s="53">
        <v>8</v>
      </c>
      <c r="M10" s="53">
        <v>9</v>
      </c>
      <c r="N10" s="53">
        <v>10</v>
      </c>
      <c r="O10" s="53">
        <v>11</v>
      </c>
      <c r="P10" s="53">
        <v>12</v>
      </c>
      <c r="Q10" s="53">
        <v>13</v>
      </c>
      <c r="R10" s="53">
        <v>14</v>
      </c>
      <c r="S10" s="53">
        <v>15</v>
      </c>
      <c r="T10" s="53">
        <v>16</v>
      </c>
      <c r="U10" s="53">
        <v>17</v>
      </c>
      <c r="V10" s="53">
        <v>18</v>
      </c>
      <c r="W10" s="53">
        <v>19</v>
      </c>
      <c r="X10" s="53">
        <v>20</v>
      </c>
      <c r="Y10" s="52" t="s">
        <v>6</v>
      </c>
      <c r="Z10" s="52">
        <v>21</v>
      </c>
      <c r="AA10" s="53">
        <v>22</v>
      </c>
      <c r="AB10" s="53">
        <v>23</v>
      </c>
      <c r="AC10" s="53">
        <v>24</v>
      </c>
      <c r="AD10" s="53">
        <v>25</v>
      </c>
      <c r="AE10" s="53">
        <v>26</v>
      </c>
      <c r="AF10" s="53">
        <v>27</v>
      </c>
      <c r="AG10" s="53">
        <v>28</v>
      </c>
      <c r="AH10" s="53">
        <v>29</v>
      </c>
      <c r="AI10" s="53">
        <v>30</v>
      </c>
      <c r="AJ10" s="53">
        <v>31</v>
      </c>
      <c r="AK10" s="53">
        <v>32</v>
      </c>
      <c r="AL10" s="53">
        <v>33</v>
      </c>
      <c r="AM10" s="53">
        <v>34</v>
      </c>
      <c r="AN10" s="53">
        <v>35</v>
      </c>
      <c r="AO10" s="53">
        <v>36</v>
      </c>
      <c r="AP10" s="53">
        <v>37</v>
      </c>
      <c r="AQ10" s="53">
        <v>38</v>
      </c>
      <c r="AR10" s="53">
        <v>39</v>
      </c>
      <c r="AS10" s="55">
        <v>40</v>
      </c>
      <c r="AT10" s="52" t="s">
        <v>6</v>
      </c>
      <c r="AU10" s="54" t="s">
        <v>17</v>
      </c>
      <c r="AV10" s="50"/>
      <c r="AW10" s="40" t="s">
        <v>3</v>
      </c>
      <c r="AX10" s="189"/>
      <c r="AY10" s="194"/>
      <c r="BA10" s="23" t="s">
        <v>20</v>
      </c>
      <c r="BE10" s="23" t="s">
        <v>21</v>
      </c>
      <c r="BI10" s="23" t="s">
        <v>22</v>
      </c>
      <c r="BM10" s="23" t="s">
        <v>23</v>
      </c>
    </row>
    <row r="11" spans="1:67" s="1" customFormat="1" ht="14.1" customHeight="1" thickBot="1">
      <c r="A11" s="36">
        <v>48</v>
      </c>
      <c r="B11" s="37" t="s">
        <v>81</v>
      </c>
      <c r="C11" s="38" t="s">
        <v>27</v>
      </c>
      <c r="D11" s="44" t="s">
        <v>11</v>
      </c>
      <c r="E11" s="59">
        <v>0</v>
      </c>
      <c r="F11" s="38">
        <v>0</v>
      </c>
      <c r="G11" s="38">
        <v>0</v>
      </c>
      <c r="H11" s="38">
        <v>0</v>
      </c>
      <c r="I11" s="38">
        <v>1</v>
      </c>
      <c r="J11" s="38">
        <v>0</v>
      </c>
      <c r="K11" s="38">
        <v>0</v>
      </c>
      <c r="L11" s="38">
        <v>3</v>
      </c>
      <c r="M11" s="38">
        <v>0</v>
      </c>
      <c r="N11" s="38">
        <v>2</v>
      </c>
      <c r="O11" s="38">
        <v>0</v>
      </c>
      <c r="P11" s="38">
        <v>0</v>
      </c>
      <c r="Q11" s="38">
        <v>0</v>
      </c>
      <c r="R11" s="38">
        <v>1</v>
      </c>
      <c r="S11" s="38">
        <v>2</v>
      </c>
      <c r="T11" s="38">
        <v>1</v>
      </c>
      <c r="U11" s="38">
        <v>0</v>
      </c>
      <c r="V11" s="38">
        <v>3</v>
      </c>
      <c r="W11" s="38">
        <v>1</v>
      </c>
      <c r="X11" s="38">
        <v>5</v>
      </c>
      <c r="Y11" s="68">
        <f>SUM(E11:X11)</f>
        <v>19</v>
      </c>
      <c r="Z11" s="166"/>
      <c r="AA11" s="38"/>
      <c r="AB11" s="61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62"/>
      <c r="AT11" s="99" t="s">
        <v>91</v>
      </c>
      <c r="AU11" s="63"/>
      <c r="AV11" s="4"/>
      <c r="AW11" s="165" t="s">
        <v>91</v>
      </c>
      <c r="AX11" s="145"/>
      <c r="BA11" s="24">
        <f>SUM(BB11:BC11)</f>
        <v>11</v>
      </c>
      <c r="BB11" s="25">
        <f>COUNTIF(E11:X11,0)</f>
        <v>11</v>
      </c>
      <c r="BC11" s="25">
        <f>COUNTIF(AA11:AS11,0)</f>
        <v>0</v>
      </c>
      <c r="BD11" s="26"/>
      <c r="BE11" s="24">
        <f>BF11+BG11</f>
        <v>4</v>
      </c>
      <c r="BF11" s="25">
        <f>COUNTIF(E11:X11,1)</f>
        <v>4</v>
      </c>
      <c r="BG11" s="25">
        <f>COUNTIF(AA11:AS11,1)</f>
        <v>0</v>
      </c>
      <c r="BH11" s="26"/>
      <c r="BI11" s="24">
        <f>BJ11+BK11</f>
        <v>2</v>
      </c>
      <c r="BJ11" s="25">
        <f>COUNTIF(E11:X11,2)</f>
        <v>2</v>
      </c>
      <c r="BK11" s="25">
        <f>COUNTIF(AA11:AS11,2)</f>
        <v>0</v>
      </c>
      <c r="BL11" s="26"/>
      <c r="BM11" s="24">
        <f>BN11+BO11</f>
        <v>2</v>
      </c>
      <c r="BN11" s="25">
        <f>COUNTIF(E11:X11,3)</f>
        <v>2</v>
      </c>
      <c r="BO11" s="25">
        <f>COUNTIF(AA11:AS11,3)</f>
        <v>0</v>
      </c>
    </row>
    <row r="12" spans="1:67" s="1" customFormat="1" ht="14.1" customHeight="1" thickBot="1">
      <c r="A12" s="113">
        <v>49</v>
      </c>
      <c r="B12" s="114" t="s">
        <v>82</v>
      </c>
      <c r="C12" s="97" t="s">
        <v>27</v>
      </c>
      <c r="D12" s="98" t="s">
        <v>11</v>
      </c>
      <c r="E12" s="82">
        <v>0</v>
      </c>
      <c r="F12" s="83">
        <v>0</v>
      </c>
      <c r="G12" s="83">
        <v>0</v>
      </c>
      <c r="H12" s="83">
        <v>0</v>
      </c>
      <c r="I12" s="83">
        <v>5</v>
      </c>
      <c r="J12" s="83">
        <v>1</v>
      </c>
      <c r="K12" s="83">
        <v>5</v>
      </c>
      <c r="L12" s="83">
        <v>5</v>
      </c>
      <c r="M12" s="83">
        <v>0</v>
      </c>
      <c r="N12" s="83">
        <v>5</v>
      </c>
      <c r="O12" s="83">
        <v>1</v>
      </c>
      <c r="P12" s="83">
        <v>0</v>
      </c>
      <c r="Q12" s="83">
        <v>0</v>
      </c>
      <c r="R12" s="83">
        <v>0</v>
      </c>
      <c r="S12" s="83">
        <v>0</v>
      </c>
      <c r="T12" s="83">
        <v>0</v>
      </c>
      <c r="U12" s="83">
        <v>0</v>
      </c>
      <c r="V12" s="83">
        <v>5</v>
      </c>
      <c r="W12" s="83">
        <v>3</v>
      </c>
      <c r="X12" s="83">
        <v>0</v>
      </c>
      <c r="Y12" s="68">
        <f>SUM(E12:X12)</f>
        <v>30</v>
      </c>
      <c r="Z12" s="170"/>
      <c r="AA12" s="83"/>
      <c r="AB12" s="84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100"/>
      <c r="AT12" s="99" t="s">
        <v>91</v>
      </c>
      <c r="AU12" s="101"/>
      <c r="AV12" s="4"/>
      <c r="AW12" s="165" t="s">
        <v>91</v>
      </c>
      <c r="AX12" s="145"/>
      <c r="BA12" s="24">
        <f>SUM(BB12:BC12)</f>
        <v>12</v>
      </c>
      <c r="BB12" s="25">
        <f>COUNTIF(E12:X12,0)</f>
        <v>12</v>
      </c>
      <c r="BC12" s="25">
        <f>COUNTIF(AA12:AS12,0)</f>
        <v>0</v>
      </c>
      <c r="BD12" s="26"/>
      <c r="BE12" s="24">
        <f>BF12+BG12</f>
        <v>2</v>
      </c>
      <c r="BF12" s="25">
        <f>COUNTIF(E12:X12,1)</f>
        <v>2</v>
      </c>
      <c r="BG12" s="25">
        <f>COUNTIF(AA12:AS12,1)</f>
        <v>0</v>
      </c>
      <c r="BH12" s="26"/>
      <c r="BI12" s="24">
        <f>BJ12+BK12</f>
        <v>0</v>
      </c>
      <c r="BJ12" s="25">
        <f>COUNTIF(E12:X12,2)</f>
        <v>0</v>
      </c>
      <c r="BK12" s="25">
        <f>COUNTIF(AA12:AS12,2)</f>
        <v>0</v>
      </c>
      <c r="BL12" s="26"/>
      <c r="BM12" s="24">
        <f>BN12+BO12</f>
        <v>1</v>
      </c>
      <c r="BN12" s="25">
        <f>COUNTIF(E12:X12,3)</f>
        <v>1</v>
      </c>
      <c r="BO12" s="25">
        <f>COUNTIF(AA12:AS12,3)</f>
        <v>0</v>
      </c>
    </row>
    <row r="13" spans="1:67" s="1" customFormat="1" ht="14.1" customHeight="1" thickBot="1">
      <c r="A13" s="113">
        <v>50</v>
      </c>
      <c r="B13" s="114" t="s">
        <v>83</v>
      </c>
      <c r="C13" s="97" t="s">
        <v>27</v>
      </c>
      <c r="D13" s="98" t="s">
        <v>11</v>
      </c>
      <c r="E13" s="82">
        <v>0</v>
      </c>
      <c r="F13" s="83">
        <v>0</v>
      </c>
      <c r="G13" s="83">
        <v>0</v>
      </c>
      <c r="H13" s="83">
        <v>5</v>
      </c>
      <c r="I13" s="83">
        <v>5</v>
      </c>
      <c r="J13" s="83">
        <v>0</v>
      </c>
      <c r="K13" s="83">
        <v>1</v>
      </c>
      <c r="L13" s="83">
        <v>5</v>
      </c>
      <c r="M13" s="83">
        <v>0</v>
      </c>
      <c r="N13" s="83">
        <v>5</v>
      </c>
      <c r="O13" s="83">
        <v>5</v>
      </c>
      <c r="P13" s="83">
        <v>1</v>
      </c>
      <c r="Q13" s="83">
        <v>0</v>
      </c>
      <c r="R13" s="83">
        <v>1</v>
      </c>
      <c r="S13" s="83">
        <v>0</v>
      </c>
      <c r="T13" s="83">
        <v>1</v>
      </c>
      <c r="U13" s="83">
        <v>1</v>
      </c>
      <c r="V13" s="83">
        <v>5</v>
      </c>
      <c r="W13" s="83">
        <v>3</v>
      </c>
      <c r="X13" s="83">
        <v>5</v>
      </c>
      <c r="Y13" s="68">
        <f>SUM(E13:X13)</f>
        <v>43</v>
      </c>
      <c r="Z13" s="170"/>
      <c r="AA13" s="83"/>
      <c r="AB13" s="84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100"/>
      <c r="AT13" s="99" t="s">
        <v>91</v>
      </c>
      <c r="AU13" s="101"/>
      <c r="AV13" s="4"/>
      <c r="AW13" s="165" t="s">
        <v>91</v>
      </c>
      <c r="AX13" s="145"/>
      <c r="BA13" s="24"/>
      <c r="BB13" s="25"/>
      <c r="BC13" s="25"/>
      <c r="BD13" s="26"/>
      <c r="BE13" s="24"/>
      <c r="BF13" s="25"/>
      <c r="BG13" s="25"/>
      <c r="BH13" s="26"/>
      <c r="BI13" s="24"/>
      <c r="BJ13" s="25"/>
      <c r="BK13" s="25"/>
      <c r="BL13" s="26"/>
      <c r="BM13" s="24"/>
      <c r="BN13" s="25"/>
      <c r="BO13" s="25"/>
    </row>
    <row r="14" spans="1:67" s="1" customFormat="1" ht="14.1" customHeight="1" thickBot="1">
      <c r="A14" s="39">
        <v>56</v>
      </c>
      <c r="B14" s="31" t="s">
        <v>84</v>
      </c>
      <c r="C14" s="22" t="s">
        <v>27</v>
      </c>
      <c r="D14" s="45" t="s">
        <v>11</v>
      </c>
      <c r="E14" s="66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8" t="s">
        <v>91</v>
      </c>
      <c r="Z14" s="167"/>
      <c r="AA14" s="67"/>
      <c r="AB14" s="69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70"/>
      <c r="AT14" s="109" t="s">
        <v>91</v>
      </c>
      <c r="AU14" s="71"/>
      <c r="AV14" s="4"/>
      <c r="AW14" s="165" t="s">
        <v>91</v>
      </c>
      <c r="AX14" s="145"/>
      <c r="BA14" s="24">
        <f>SUM(BB14:BC14)</f>
        <v>0</v>
      </c>
      <c r="BB14" s="25">
        <f t="shared" ref="BB14:BB28" si="0">COUNTIF(E14:X14,0)</f>
        <v>0</v>
      </c>
      <c r="BC14" s="25">
        <f>COUNTIF(AA14:AS14,0)</f>
        <v>0</v>
      </c>
      <c r="BD14" s="26"/>
      <c r="BE14" s="24">
        <f>BF14+BG14</f>
        <v>0</v>
      </c>
      <c r="BF14" s="25">
        <f t="shared" ref="BF14:BF28" si="1">COUNTIF(E14:X14,1)</f>
        <v>0</v>
      </c>
      <c r="BG14" s="25">
        <f>COUNTIF(AA14:AS14,1)</f>
        <v>0</v>
      </c>
      <c r="BH14" s="26"/>
      <c r="BI14" s="24">
        <f>BJ14+BK14</f>
        <v>0</v>
      </c>
      <c r="BJ14" s="25">
        <f t="shared" ref="BJ14:BJ28" si="2">COUNTIF(E14:X14,2)</f>
        <v>0</v>
      </c>
      <c r="BK14" s="25">
        <f>COUNTIF(AA14:AS14,2)</f>
        <v>0</v>
      </c>
      <c r="BL14" s="26"/>
      <c r="BM14" s="24">
        <f>BN14+BO14</f>
        <v>0</v>
      </c>
      <c r="BN14" s="25">
        <f t="shared" ref="BN14:BN28" si="3">COUNTIF(E14:X14,3)</f>
        <v>0</v>
      </c>
      <c r="BO14" s="25">
        <f>COUNTIF(AA14:AS14,3)</f>
        <v>0</v>
      </c>
    </row>
    <row r="15" spans="1:67" s="1" customFormat="1" ht="14.1" customHeight="1">
      <c r="A15" s="4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7"/>
      <c r="Z15" s="7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7"/>
      <c r="AU15" s="4"/>
      <c r="AV15" s="4"/>
      <c r="AW15" s="73"/>
      <c r="AX15" s="145"/>
      <c r="BA15" s="24">
        <f t="shared" ref="BA15:BA48" si="4">SUM(BB15:BC15)</f>
        <v>0</v>
      </c>
      <c r="BB15" s="25">
        <f t="shared" si="0"/>
        <v>0</v>
      </c>
      <c r="BC15" s="25">
        <f t="shared" ref="BC15:BC48" si="5">COUNTIF(AA15:AS15,0)</f>
        <v>0</v>
      </c>
      <c r="BD15" s="26"/>
      <c r="BE15" s="24">
        <f t="shared" ref="BE15:BE48" si="6">BF15+BG15</f>
        <v>0</v>
      </c>
      <c r="BF15" s="25">
        <f t="shared" si="1"/>
        <v>0</v>
      </c>
      <c r="BG15" s="25">
        <f t="shared" ref="BG15:BG48" si="7">COUNTIF(AA15:AS15,1)</f>
        <v>0</v>
      </c>
      <c r="BH15" s="26"/>
      <c r="BI15" s="24">
        <f t="shared" ref="BI15:BI48" si="8">BJ15+BK15</f>
        <v>0</v>
      </c>
      <c r="BJ15" s="25">
        <f t="shared" si="2"/>
        <v>0</v>
      </c>
      <c r="BK15" s="25">
        <f t="shared" ref="BK15:BK48" si="9">COUNTIF(AA15:AS15,2)</f>
        <v>0</v>
      </c>
      <c r="BL15" s="26"/>
      <c r="BM15" s="24">
        <f t="shared" ref="BM15:BM48" si="10">BN15+BO15</f>
        <v>0</v>
      </c>
      <c r="BN15" s="25">
        <f t="shared" si="3"/>
        <v>0</v>
      </c>
      <c r="BO15" s="25">
        <f t="shared" ref="BO15:BO48" si="11">COUNTIF(AA15:AS15,3)</f>
        <v>0</v>
      </c>
    </row>
    <row r="16" spans="1:67" s="1" customFormat="1" ht="14.1" customHeight="1" thickBo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7"/>
      <c r="Z16" s="7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7"/>
      <c r="AU16" s="4"/>
      <c r="AV16" s="4"/>
      <c r="AW16" s="73"/>
      <c r="AX16" s="145"/>
      <c r="BA16" s="24">
        <f t="shared" si="4"/>
        <v>0</v>
      </c>
      <c r="BB16" s="25">
        <f t="shared" si="0"/>
        <v>0</v>
      </c>
      <c r="BC16" s="25">
        <f t="shared" si="5"/>
        <v>0</v>
      </c>
      <c r="BD16" s="26"/>
      <c r="BE16" s="24">
        <f t="shared" si="6"/>
        <v>0</v>
      </c>
      <c r="BF16" s="25">
        <f t="shared" si="1"/>
        <v>0</v>
      </c>
      <c r="BG16" s="25">
        <f t="shared" si="7"/>
        <v>0</v>
      </c>
      <c r="BH16" s="26"/>
      <c r="BI16" s="24">
        <f t="shared" si="8"/>
        <v>0</v>
      </c>
      <c r="BJ16" s="25">
        <f t="shared" si="2"/>
        <v>0</v>
      </c>
      <c r="BK16" s="25">
        <f t="shared" si="9"/>
        <v>0</v>
      </c>
      <c r="BL16" s="26"/>
      <c r="BM16" s="24">
        <f t="shared" si="10"/>
        <v>0</v>
      </c>
      <c r="BN16" s="25">
        <f t="shared" si="3"/>
        <v>0</v>
      </c>
      <c r="BO16" s="25">
        <f t="shared" si="11"/>
        <v>0</v>
      </c>
    </row>
    <row r="17" spans="1:67" s="1" customFormat="1" ht="14.1" customHeight="1" thickBot="1">
      <c r="A17" s="121">
        <v>30</v>
      </c>
      <c r="B17" s="122" t="s">
        <v>67</v>
      </c>
      <c r="C17" s="123" t="s">
        <v>25</v>
      </c>
      <c r="D17" s="124" t="s">
        <v>8</v>
      </c>
      <c r="E17" s="125">
        <v>0</v>
      </c>
      <c r="F17" s="123">
        <v>3</v>
      </c>
      <c r="G17" s="123">
        <v>0</v>
      </c>
      <c r="H17" s="123">
        <v>0</v>
      </c>
      <c r="I17" s="123">
        <v>0</v>
      </c>
      <c r="J17" s="123">
        <v>0</v>
      </c>
      <c r="K17" s="123">
        <v>0</v>
      </c>
      <c r="L17" s="123">
        <v>1</v>
      </c>
      <c r="M17" s="123">
        <v>0</v>
      </c>
      <c r="N17" s="123">
        <v>5</v>
      </c>
      <c r="O17" s="123">
        <v>0</v>
      </c>
      <c r="P17" s="123">
        <v>2</v>
      </c>
      <c r="Q17" s="123">
        <v>0</v>
      </c>
      <c r="R17" s="123">
        <v>0</v>
      </c>
      <c r="S17" s="123">
        <v>0</v>
      </c>
      <c r="T17" s="123">
        <v>0</v>
      </c>
      <c r="U17" s="123">
        <v>1</v>
      </c>
      <c r="V17" s="123">
        <v>1</v>
      </c>
      <c r="W17" s="123">
        <v>0</v>
      </c>
      <c r="X17" s="123">
        <v>1</v>
      </c>
      <c r="Y17" s="60">
        <f t="shared" ref="Y17:Y26" si="12">SUM(E17:X17)</f>
        <v>14</v>
      </c>
      <c r="Z17" s="121">
        <v>0</v>
      </c>
      <c r="AA17" s="123">
        <v>0</v>
      </c>
      <c r="AB17" s="126">
        <v>0</v>
      </c>
      <c r="AC17" s="123">
        <v>5</v>
      </c>
      <c r="AD17" s="123">
        <v>0</v>
      </c>
      <c r="AE17" s="123">
        <v>0</v>
      </c>
      <c r="AF17" s="123">
        <v>0</v>
      </c>
      <c r="AG17" s="123">
        <v>0</v>
      </c>
      <c r="AH17" s="123">
        <v>0</v>
      </c>
      <c r="AI17" s="123">
        <v>0</v>
      </c>
      <c r="AJ17" s="123">
        <v>0</v>
      </c>
      <c r="AK17" s="123">
        <v>0</v>
      </c>
      <c r="AL17" s="123">
        <v>0</v>
      </c>
      <c r="AM17" s="123">
        <v>0</v>
      </c>
      <c r="AN17" s="123">
        <v>0</v>
      </c>
      <c r="AO17" s="123">
        <v>0</v>
      </c>
      <c r="AP17" s="123">
        <v>1</v>
      </c>
      <c r="AQ17" s="123">
        <v>3</v>
      </c>
      <c r="AR17" s="123">
        <v>3</v>
      </c>
      <c r="AS17" s="127">
        <v>0</v>
      </c>
      <c r="AT17" s="119">
        <f t="shared" ref="AT17:AT40" si="13">SUM(Z17:AS17)</f>
        <v>12</v>
      </c>
      <c r="AU17" s="128"/>
      <c r="AV17" s="155"/>
      <c r="AW17" s="165">
        <f t="shared" ref="AW17:AW40" si="14">SUM(Y17+AT17)</f>
        <v>26</v>
      </c>
      <c r="AX17" s="145"/>
      <c r="BA17" s="24">
        <f t="shared" si="4"/>
        <v>28</v>
      </c>
      <c r="BB17" s="25">
        <f t="shared" si="0"/>
        <v>13</v>
      </c>
      <c r="BC17" s="25">
        <f t="shared" si="5"/>
        <v>15</v>
      </c>
      <c r="BD17" s="26"/>
      <c r="BE17" s="24">
        <f t="shared" si="6"/>
        <v>5</v>
      </c>
      <c r="BF17" s="25">
        <f t="shared" si="1"/>
        <v>4</v>
      </c>
      <c r="BG17" s="25">
        <f t="shared" si="7"/>
        <v>1</v>
      </c>
      <c r="BH17" s="26"/>
      <c r="BI17" s="24">
        <f t="shared" si="8"/>
        <v>1</v>
      </c>
      <c r="BJ17" s="25">
        <f t="shared" si="2"/>
        <v>1</v>
      </c>
      <c r="BK17" s="25">
        <f t="shared" si="9"/>
        <v>0</v>
      </c>
      <c r="BL17" s="26"/>
      <c r="BM17" s="24">
        <f t="shared" si="10"/>
        <v>3</v>
      </c>
      <c r="BN17" s="25">
        <f t="shared" si="3"/>
        <v>1</v>
      </c>
      <c r="BO17" s="25">
        <f t="shared" si="11"/>
        <v>2</v>
      </c>
    </row>
    <row r="18" spans="1:67" s="1" customFormat="1" ht="13.15" customHeight="1" thickBot="1">
      <c r="A18" s="147">
        <v>31</v>
      </c>
      <c r="B18" s="148" t="s">
        <v>68</v>
      </c>
      <c r="C18" s="149" t="s">
        <v>25</v>
      </c>
      <c r="D18" s="150" t="s">
        <v>8</v>
      </c>
      <c r="E18" s="85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5</v>
      </c>
      <c r="M18" s="43">
        <v>0</v>
      </c>
      <c r="N18" s="43">
        <v>5</v>
      </c>
      <c r="O18" s="43">
        <v>0</v>
      </c>
      <c r="P18" s="43">
        <v>1</v>
      </c>
      <c r="Q18" s="43">
        <v>0</v>
      </c>
      <c r="R18" s="43">
        <v>0</v>
      </c>
      <c r="S18" s="43">
        <v>0</v>
      </c>
      <c r="T18" s="43">
        <v>0</v>
      </c>
      <c r="U18" s="43">
        <v>0</v>
      </c>
      <c r="V18" s="43">
        <v>5</v>
      </c>
      <c r="W18" s="43">
        <v>0</v>
      </c>
      <c r="X18" s="43">
        <v>0</v>
      </c>
      <c r="Y18" s="86">
        <f t="shared" si="12"/>
        <v>16</v>
      </c>
      <c r="Z18" s="69">
        <v>0</v>
      </c>
      <c r="AA18" s="43">
        <v>0</v>
      </c>
      <c r="AB18" s="87">
        <v>0</v>
      </c>
      <c r="AC18" s="43">
        <v>0</v>
      </c>
      <c r="AD18" s="43">
        <v>0</v>
      </c>
      <c r="AE18" s="43">
        <v>0</v>
      </c>
      <c r="AF18" s="43">
        <v>0</v>
      </c>
      <c r="AG18" s="43">
        <v>0</v>
      </c>
      <c r="AH18" s="43">
        <v>0</v>
      </c>
      <c r="AI18" s="43">
        <v>0</v>
      </c>
      <c r="AJ18" s="43">
        <v>0</v>
      </c>
      <c r="AK18" s="43">
        <v>0</v>
      </c>
      <c r="AL18" s="43">
        <v>0</v>
      </c>
      <c r="AM18" s="43">
        <v>1</v>
      </c>
      <c r="AN18" s="43">
        <v>0</v>
      </c>
      <c r="AO18" s="43">
        <v>0</v>
      </c>
      <c r="AP18" s="43">
        <v>0</v>
      </c>
      <c r="AQ18" s="43">
        <v>3</v>
      </c>
      <c r="AR18" s="43">
        <v>3</v>
      </c>
      <c r="AS18" s="88">
        <v>0</v>
      </c>
      <c r="AT18" s="109">
        <f t="shared" si="13"/>
        <v>7</v>
      </c>
      <c r="AU18" s="89"/>
      <c r="AV18" s="4"/>
      <c r="AW18" s="165">
        <f t="shared" si="14"/>
        <v>23</v>
      </c>
      <c r="AX18" s="145"/>
      <c r="BA18" s="24">
        <f t="shared" si="4"/>
        <v>32</v>
      </c>
      <c r="BB18" s="25">
        <f t="shared" si="0"/>
        <v>16</v>
      </c>
      <c r="BC18" s="25">
        <f t="shared" si="5"/>
        <v>16</v>
      </c>
      <c r="BD18" s="26"/>
      <c r="BE18" s="24">
        <f t="shared" si="6"/>
        <v>2</v>
      </c>
      <c r="BF18" s="25">
        <f t="shared" si="1"/>
        <v>1</v>
      </c>
      <c r="BG18" s="25">
        <f t="shared" si="7"/>
        <v>1</v>
      </c>
      <c r="BH18" s="26"/>
      <c r="BI18" s="24">
        <f t="shared" si="8"/>
        <v>0</v>
      </c>
      <c r="BJ18" s="25">
        <f t="shared" si="2"/>
        <v>0</v>
      </c>
      <c r="BK18" s="25">
        <f t="shared" si="9"/>
        <v>0</v>
      </c>
      <c r="BL18" s="26"/>
      <c r="BM18" s="24">
        <f t="shared" si="10"/>
        <v>2</v>
      </c>
      <c r="BN18" s="25">
        <f t="shared" si="3"/>
        <v>0</v>
      </c>
      <c r="BO18" s="25">
        <f t="shared" si="11"/>
        <v>2</v>
      </c>
    </row>
    <row r="19" spans="1:67" s="1" customFormat="1" ht="14.1" customHeight="1" thickBot="1">
      <c r="A19" s="121">
        <v>32</v>
      </c>
      <c r="B19" s="122" t="s">
        <v>69</v>
      </c>
      <c r="C19" s="123" t="s">
        <v>25</v>
      </c>
      <c r="D19" s="124" t="s">
        <v>8</v>
      </c>
      <c r="E19" s="156">
        <v>0</v>
      </c>
      <c r="F19" s="157">
        <v>0</v>
      </c>
      <c r="G19" s="157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1</v>
      </c>
      <c r="M19" s="157">
        <v>0</v>
      </c>
      <c r="N19" s="157">
        <v>5</v>
      </c>
      <c r="O19" s="157">
        <v>0</v>
      </c>
      <c r="P19" s="157">
        <v>1</v>
      </c>
      <c r="Q19" s="157">
        <v>0</v>
      </c>
      <c r="R19" s="157">
        <v>0</v>
      </c>
      <c r="S19" s="157">
        <v>0</v>
      </c>
      <c r="T19" s="157">
        <v>0</v>
      </c>
      <c r="U19" s="157">
        <v>0</v>
      </c>
      <c r="V19" s="157">
        <v>1</v>
      </c>
      <c r="W19" s="157">
        <v>0</v>
      </c>
      <c r="X19" s="157">
        <v>0</v>
      </c>
      <c r="Y19" s="172">
        <f t="shared" si="12"/>
        <v>8</v>
      </c>
      <c r="Z19" s="121">
        <v>0</v>
      </c>
      <c r="AA19" s="157">
        <v>0</v>
      </c>
      <c r="AB19" s="158">
        <v>0</v>
      </c>
      <c r="AC19" s="157">
        <v>0</v>
      </c>
      <c r="AD19" s="157">
        <v>0</v>
      </c>
      <c r="AE19" s="157">
        <v>0</v>
      </c>
      <c r="AF19" s="157">
        <v>0</v>
      </c>
      <c r="AG19" s="157">
        <v>0</v>
      </c>
      <c r="AH19" s="157">
        <v>0</v>
      </c>
      <c r="AI19" s="157">
        <v>0</v>
      </c>
      <c r="AJ19" s="157">
        <v>0</v>
      </c>
      <c r="AK19" s="157">
        <v>0</v>
      </c>
      <c r="AL19" s="157">
        <v>0</v>
      </c>
      <c r="AM19" s="157">
        <v>0</v>
      </c>
      <c r="AN19" s="157">
        <v>0</v>
      </c>
      <c r="AO19" s="157">
        <v>0</v>
      </c>
      <c r="AP19" s="157">
        <v>1</v>
      </c>
      <c r="AQ19" s="157">
        <v>0</v>
      </c>
      <c r="AR19" s="157">
        <v>0</v>
      </c>
      <c r="AS19" s="159">
        <v>1</v>
      </c>
      <c r="AT19" s="173">
        <f t="shared" si="13"/>
        <v>2</v>
      </c>
      <c r="AU19" s="160"/>
      <c r="AV19" s="155"/>
      <c r="AW19" s="165">
        <f t="shared" si="14"/>
        <v>10</v>
      </c>
      <c r="AX19" s="145"/>
      <c r="BA19" s="24">
        <f t="shared" si="4"/>
        <v>33</v>
      </c>
      <c r="BB19" s="25">
        <f t="shared" si="0"/>
        <v>16</v>
      </c>
      <c r="BC19" s="25">
        <f t="shared" si="5"/>
        <v>17</v>
      </c>
      <c r="BD19" s="26"/>
      <c r="BE19" s="24">
        <f t="shared" si="6"/>
        <v>5</v>
      </c>
      <c r="BF19" s="25">
        <f t="shared" si="1"/>
        <v>3</v>
      </c>
      <c r="BG19" s="25">
        <f t="shared" si="7"/>
        <v>2</v>
      </c>
      <c r="BH19" s="26"/>
      <c r="BI19" s="24">
        <f t="shared" si="8"/>
        <v>0</v>
      </c>
      <c r="BJ19" s="25">
        <f t="shared" si="2"/>
        <v>0</v>
      </c>
      <c r="BK19" s="25">
        <f t="shared" si="9"/>
        <v>0</v>
      </c>
      <c r="BL19" s="26"/>
      <c r="BM19" s="24">
        <f t="shared" si="10"/>
        <v>0</v>
      </c>
      <c r="BN19" s="25">
        <f t="shared" si="3"/>
        <v>0</v>
      </c>
      <c r="BO19" s="25">
        <f t="shared" si="11"/>
        <v>0</v>
      </c>
    </row>
    <row r="20" spans="1:67" s="1" customFormat="1" ht="14.1" customHeight="1" thickBot="1">
      <c r="A20" s="137">
        <v>33</v>
      </c>
      <c r="B20" s="138" t="s">
        <v>41</v>
      </c>
      <c r="C20" s="139" t="s">
        <v>15</v>
      </c>
      <c r="D20" s="140" t="s">
        <v>8</v>
      </c>
      <c r="E20" s="66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1</v>
      </c>
      <c r="W20" s="67">
        <v>0</v>
      </c>
      <c r="X20" s="67">
        <v>0</v>
      </c>
      <c r="Y20" s="68">
        <f t="shared" si="12"/>
        <v>1</v>
      </c>
      <c r="Z20" s="69">
        <v>0</v>
      </c>
      <c r="AA20" s="67">
        <v>0</v>
      </c>
      <c r="AB20" s="69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1</v>
      </c>
      <c r="AQ20" s="67">
        <v>0</v>
      </c>
      <c r="AR20" s="67">
        <v>0</v>
      </c>
      <c r="AS20" s="70">
        <v>0</v>
      </c>
      <c r="AT20" s="99">
        <f t="shared" si="13"/>
        <v>1</v>
      </c>
      <c r="AU20" s="71"/>
      <c r="AV20" s="4"/>
      <c r="AW20" s="165">
        <f t="shared" si="14"/>
        <v>2</v>
      </c>
      <c r="AX20" s="145"/>
      <c r="BA20" s="24">
        <f t="shared" si="4"/>
        <v>37</v>
      </c>
      <c r="BB20" s="25">
        <f t="shared" si="0"/>
        <v>19</v>
      </c>
      <c r="BC20" s="25">
        <f t="shared" si="5"/>
        <v>18</v>
      </c>
      <c r="BD20" s="26"/>
      <c r="BE20" s="24">
        <f t="shared" si="6"/>
        <v>2</v>
      </c>
      <c r="BF20" s="25">
        <f t="shared" si="1"/>
        <v>1</v>
      </c>
      <c r="BG20" s="25">
        <f t="shared" si="7"/>
        <v>1</v>
      </c>
      <c r="BH20" s="26"/>
      <c r="BI20" s="24">
        <f t="shared" si="8"/>
        <v>0</v>
      </c>
      <c r="BJ20" s="25">
        <f t="shared" si="2"/>
        <v>0</v>
      </c>
      <c r="BK20" s="25">
        <f t="shared" si="9"/>
        <v>0</v>
      </c>
      <c r="BL20" s="26"/>
      <c r="BM20" s="24">
        <f t="shared" si="10"/>
        <v>0</v>
      </c>
      <c r="BN20" s="25">
        <f t="shared" si="3"/>
        <v>0</v>
      </c>
      <c r="BO20" s="25">
        <f t="shared" si="11"/>
        <v>0</v>
      </c>
    </row>
    <row r="21" spans="1:67" s="90" customFormat="1" ht="14.1" customHeight="1" thickBot="1">
      <c r="A21" s="113">
        <v>34</v>
      </c>
      <c r="B21" s="114" t="s">
        <v>70</v>
      </c>
      <c r="C21" s="97" t="s">
        <v>25</v>
      </c>
      <c r="D21" s="98" t="s">
        <v>8</v>
      </c>
      <c r="E21" s="82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1</v>
      </c>
      <c r="M21" s="83">
        <v>0</v>
      </c>
      <c r="N21" s="83">
        <v>0</v>
      </c>
      <c r="O21" s="83">
        <v>0</v>
      </c>
      <c r="P21" s="83">
        <v>0</v>
      </c>
      <c r="Q21" s="83">
        <v>0</v>
      </c>
      <c r="R21" s="83">
        <v>1</v>
      </c>
      <c r="S21" s="83">
        <v>0</v>
      </c>
      <c r="T21" s="83">
        <v>0</v>
      </c>
      <c r="U21" s="83">
        <v>0</v>
      </c>
      <c r="V21" s="83">
        <v>0</v>
      </c>
      <c r="W21" s="83">
        <v>0</v>
      </c>
      <c r="X21" s="83">
        <v>0</v>
      </c>
      <c r="Y21" s="68">
        <f t="shared" si="12"/>
        <v>2</v>
      </c>
      <c r="Z21" s="155">
        <v>0</v>
      </c>
      <c r="AA21" s="83">
        <v>0</v>
      </c>
      <c r="AB21" s="84">
        <v>0</v>
      </c>
      <c r="AC21" s="83">
        <v>0</v>
      </c>
      <c r="AD21" s="83">
        <v>0</v>
      </c>
      <c r="AE21" s="83">
        <v>0</v>
      </c>
      <c r="AF21" s="83">
        <v>0</v>
      </c>
      <c r="AG21" s="83">
        <v>0</v>
      </c>
      <c r="AH21" s="83">
        <v>0</v>
      </c>
      <c r="AI21" s="83">
        <v>0</v>
      </c>
      <c r="AJ21" s="83">
        <v>0</v>
      </c>
      <c r="AK21" s="83">
        <v>0</v>
      </c>
      <c r="AL21" s="83">
        <v>0</v>
      </c>
      <c r="AM21" s="83">
        <v>0</v>
      </c>
      <c r="AN21" s="83">
        <v>0</v>
      </c>
      <c r="AO21" s="83">
        <v>0</v>
      </c>
      <c r="AP21" s="83">
        <v>0</v>
      </c>
      <c r="AQ21" s="83">
        <v>1</v>
      </c>
      <c r="AR21" s="83">
        <v>0</v>
      </c>
      <c r="AS21" s="100">
        <v>0</v>
      </c>
      <c r="AT21" s="99">
        <f t="shared" si="13"/>
        <v>1</v>
      </c>
      <c r="AU21" s="101"/>
      <c r="AV21" s="155"/>
      <c r="AW21" s="165">
        <f t="shared" si="14"/>
        <v>3</v>
      </c>
      <c r="AX21" s="146"/>
      <c r="BA21" s="24">
        <f t="shared" si="4"/>
        <v>36</v>
      </c>
      <c r="BB21" s="25">
        <f t="shared" si="0"/>
        <v>18</v>
      </c>
      <c r="BC21" s="25">
        <f t="shared" si="5"/>
        <v>18</v>
      </c>
      <c r="BD21" s="26"/>
      <c r="BE21" s="24">
        <f t="shared" si="6"/>
        <v>3</v>
      </c>
      <c r="BF21" s="25">
        <f t="shared" si="1"/>
        <v>2</v>
      </c>
      <c r="BG21" s="25">
        <f t="shared" si="7"/>
        <v>1</v>
      </c>
      <c r="BH21" s="26"/>
      <c r="BI21" s="24">
        <f t="shared" si="8"/>
        <v>0</v>
      </c>
      <c r="BJ21" s="25">
        <f t="shared" si="2"/>
        <v>0</v>
      </c>
      <c r="BK21" s="25">
        <f t="shared" si="9"/>
        <v>0</v>
      </c>
      <c r="BL21" s="26"/>
      <c r="BM21" s="24">
        <f t="shared" si="10"/>
        <v>0</v>
      </c>
      <c r="BN21" s="25">
        <f t="shared" si="3"/>
        <v>0</v>
      </c>
      <c r="BO21" s="25">
        <f t="shared" si="11"/>
        <v>0</v>
      </c>
    </row>
    <row r="22" spans="1:67" s="1" customFormat="1" ht="13.15" customHeight="1" thickBot="1">
      <c r="A22" s="147">
        <v>35</v>
      </c>
      <c r="B22" s="148" t="s">
        <v>71</v>
      </c>
      <c r="C22" s="149" t="s">
        <v>26</v>
      </c>
      <c r="D22" s="150" t="s">
        <v>8</v>
      </c>
      <c r="E22" s="85">
        <v>0</v>
      </c>
      <c r="F22" s="43">
        <v>0</v>
      </c>
      <c r="G22" s="43">
        <v>0</v>
      </c>
      <c r="H22" s="43">
        <v>2</v>
      </c>
      <c r="I22" s="43">
        <v>0</v>
      </c>
      <c r="J22" s="43">
        <v>0</v>
      </c>
      <c r="K22" s="43">
        <v>0</v>
      </c>
      <c r="L22" s="43">
        <v>3</v>
      </c>
      <c r="M22" s="43">
        <v>0</v>
      </c>
      <c r="N22" s="43">
        <v>2</v>
      </c>
      <c r="O22" s="43">
        <v>0</v>
      </c>
      <c r="P22" s="43">
        <v>1</v>
      </c>
      <c r="Q22" s="43">
        <v>0</v>
      </c>
      <c r="R22" s="43">
        <v>5</v>
      </c>
      <c r="S22" s="43">
        <v>0</v>
      </c>
      <c r="T22" s="43">
        <v>0</v>
      </c>
      <c r="U22" s="43">
        <v>3</v>
      </c>
      <c r="V22" s="43">
        <v>5</v>
      </c>
      <c r="W22" s="43">
        <v>3</v>
      </c>
      <c r="X22" s="43">
        <v>5</v>
      </c>
      <c r="Y22" s="86">
        <f t="shared" si="12"/>
        <v>29</v>
      </c>
      <c r="Z22" s="41">
        <v>0</v>
      </c>
      <c r="AA22" s="43">
        <v>0</v>
      </c>
      <c r="AB22" s="87">
        <v>0</v>
      </c>
      <c r="AC22" s="43">
        <v>5</v>
      </c>
      <c r="AD22" s="43">
        <v>0</v>
      </c>
      <c r="AE22" s="43">
        <v>5</v>
      </c>
      <c r="AF22" s="43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1</v>
      </c>
      <c r="AN22" s="43">
        <v>1</v>
      </c>
      <c r="AO22" s="43">
        <v>0</v>
      </c>
      <c r="AP22" s="43">
        <v>1</v>
      </c>
      <c r="AQ22" s="43">
        <v>3</v>
      </c>
      <c r="AR22" s="43">
        <v>3</v>
      </c>
      <c r="AS22" s="88">
        <v>1</v>
      </c>
      <c r="AT22" s="109">
        <f t="shared" si="13"/>
        <v>20</v>
      </c>
      <c r="AU22" s="89"/>
      <c r="AV22" s="4"/>
      <c r="AW22" s="165">
        <f t="shared" si="14"/>
        <v>49</v>
      </c>
      <c r="AX22" s="145"/>
      <c r="AY22" s="145"/>
      <c r="BA22" s="24">
        <f t="shared" si="4"/>
        <v>22</v>
      </c>
      <c r="BB22" s="25">
        <f t="shared" si="0"/>
        <v>11</v>
      </c>
      <c r="BC22" s="25">
        <f t="shared" si="5"/>
        <v>11</v>
      </c>
      <c r="BD22" s="26"/>
      <c r="BE22" s="24">
        <f t="shared" si="6"/>
        <v>5</v>
      </c>
      <c r="BF22" s="25">
        <f t="shared" si="1"/>
        <v>1</v>
      </c>
      <c r="BG22" s="25">
        <f t="shared" si="7"/>
        <v>4</v>
      </c>
      <c r="BH22" s="26"/>
      <c r="BI22" s="24">
        <f t="shared" si="8"/>
        <v>2</v>
      </c>
      <c r="BJ22" s="25">
        <f t="shared" si="2"/>
        <v>2</v>
      </c>
      <c r="BK22" s="25">
        <f t="shared" si="9"/>
        <v>0</v>
      </c>
      <c r="BL22" s="26"/>
      <c r="BM22" s="24">
        <f t="shared" si="10"/>
        <v>5</v>
      </c>
      <c r="BN22" s="25">
        <f t="shared" si="3"/>
        <v>3</v>
      </c>
      <c r="BO22" s="25">
        <f t="shared" si="11"/>
        <v>2</v>
      </c>
    </row>
    <row r="23" spans="1:67" s="1" customFormat="1" ht="14.1" customHeight="1" thickBot="1">
      <c r="A23" s="121">
        <v>36</v>
      </c>
      <c r="B23" s="122" t="s">
        <v>42</v>
      </c>
      <c r="C23" s="123" t="s">
        <v>26</v>
      </c>
      <c r="D23" s="124" t="s">
        <v>8</v>
      </c>
      <c r="E23" s="156">
        <v>0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7">
        <v>0</v>
      </c>
      <c r="L23" s="157">
        <v>0</v>
      </c>
      <c r="M23" s="157">
        <v>0</v>
      </c>
      <c r="N23" s="157">
        <v>0</v>
      </c>
      <c r="O23" s="157">
        <v>0</v>
      </c>
      <c r="P23" s="157">
        <v>2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7">
        <v>0</v>
      </c>
      <c r="W23" s="157">
        <v>0</v>
      </c>
      <c r="X23" s="157">
        <v>0</v>
      </c>
      <c r="Y23" s="172">
        <f t="shared" si="12"/>
        <v>2</v>
      </c>
      <c r="Z23" s="155">
        <v>0</v>
      </c>
      <c r="AA23" s="158">
        <v>0</v>
      </c>
      <c r="AB23" s="157">
        <v>0</v>
      </c>
      <c r="AC23" s="157">
        <v>0</v>
      </c>
      <c r="AD23" s="157">
        <v>0</v>
      </c>
      <c r="AE23" s="157">
        <v>0</v>
      </c>
      <c r="AF23" s="157">
        <v>0</v>
      </c>
      <c r="AG23" s="157">
        <v>0</v>
      </c>
      <c r="AH23" s="157">
        <v>0</v>
      </c>
      <c r="AI23" s="157">
        <v>0</v>
      </c>
      <c r="AJ23" s="157">
        <v>0</v>
      </c>
      <c r="AK23" s="157">
        <v>0</v>
      </c>
      <c r="AL23" s="157">
        <v>0</v>
      </c>
      <c r="AM23" s="157">
        <v>0</v>
      </c>
      <c r="AN23" s="157">
        <v>0</v>
      </c>
      <c r="AO23" s="157">
        <v>0</v>
      </c>
      <c r="AP23" s="157">
        <v>0</v>
      </c>
      <c r="AQ23" s="157">
        <v>1</v>
      </c>
      <c r="AR23" s="157">
        <v>1</v>
      </c>
      <c r="AS23" s="159">
        <v>0</v>
      </c>
      <c r="AT23" s="173">
        <f t="shared" si="13"/>
        <v>2</v>
      </c>
      <c r="AU23" s="160"/>
      <c r="AV23" s="155"/>
      <c r="AW23" s="165">
        <f t="shared" si="14"/>
        <v>4</v>
      </c>
      <c r="AX23" s="145"/>
      <c r="AY23" s="145"/>
      <c r="BA23" s="24">
        <f t="shared" si="4"/>
        <v>36</v>
      </c>
      <c r="BB23" s="25">
        <f t="shared" si="0"/>
        <v>19</v>
      </c>
      <c r="BC23" s="25">
        <f>COUNTIF(AA23:AS23,0)</f>
        <v>17</v>
      </c>
      <c r="BD23" s="26"/>
      <c r="BE23" s="24">
        <f t="shared" si="6"/>
        <v>2</v>
      </c>
      <c r="BF23" s="25">
        <f t="shared" si="1"/>
        <v>0</v>
      </c>
      <c r="BG23" s="25">
        <f>COUNTIF(AA23:AS23,1)</f>
        <v>2</v>
      </c>
      <c r="BH23" s="26"/>
      <c r="BI23" s="24">
        <f t="shared" si="8"/>
        <v>1</v>
      </c>
      <c r="BJ23" s="25">
        <f t="shared" si="2"/>
        <v>1</v>
      </c>
      <c r="BK23" s="25">
        <f>COUNTIF(AA23:AS23,2)</f>
        <v>0</v>
      </c>
      <c r="BL23" s="26"/>
      <c r="BM23" s="24">
        <f t="shared" si="10"/>
        <v>0</v>
      </c>
      <c r="BN23" s="25">
        <f t="shared" si="3"/>
        <v>0</v>
      </c>
      <c r="BO23" s="25">
        <f>COUNTIF(AA23:AS23,3)</f>
        <v>0</v>
      </c>
    </row>
    <row r="24" spans="1:67" s="1" customFormat="1" ht="14.1" customHeight="1" thickBot="1">
      <c r="A24" s="137">
        <v>37</v>
      </c>
      <c r="B24" s="138" t="s">
        <v>72</v>
      </c>
      <c r="C24" s="139" t="s">
        <v>25</v>
      </c>
      <c r="D24" s="140" t="s">
        <v>8</v>
      </c>
      <c r="E24" s="66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5</v>
      </c>
      <c r="M24" s="67">
        <v>0</v>
      </c>
      <c r="N24" s="67">
        <v>0</v>
      </c>
      <c r="O24" s="67">
        <v>0</v>
      </c>
      <c r="P24" s="67">
        <v>5</v>
      </c>
      <c r="Q24" s="67">
        <v>0</v>
      </c>
      <c r="R24" s="67">
        <v>1</v>
      </c>
      <c r="S24" s="67">
        <v>0</v>
      </c>
      <c r="T24" s="67">
        <v>0</v>
      </c>
      <c r="U24" s="67">
        <v>1</v>
      </c>
      <c r="V24" s="67">
        <v>1</v>
      </c>
      <c r="W24" s="67">
        <v>0</v>
      </c>
      <c r="X24" s="67">
        <v>0</v>
      </c>
      <c r="Y24" s="68">
        <f t="shared" si="12"/>
        <v>13</v>
      </c>
      <c r="Z24" s="69">
        <v>0</v>
      </c>
      <c r="AA24" s="67">
        <v>0</v>
      </c>
      <c r="AB24" s="69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2</v>
      </c>
      <c r="AS24" s="70">
        <v>0</v>
      </c>
      <c r="AT24" s="99">
        <f t="shared" si="13"/>
        <v>2</v>
      </c>
      <c r="AU24" s="71"/>
      <c r="AV24" s="4"/>
      <c r="AW24" s="165">
        <f t="shared" si="14"/>
        <v>15</v>
      </c>
      <c r="AX24" s="145"/>
      <c r="AY24" s="145"/>
      <c r="BA24" s="24">
        <f t="shared" si="4"/>
        <v>33</v>
      </c>
      <c r="BB24" s="25">
        <f t="shared" si="0"/>
        <v>15</v>
      </c>
      <c r="BC24" s="25">
        <f t="shared" si="5"/>
        <v>18</v>
      </c>
      <c r="BD24" s="26"/>
      <c r="BE24" s="24">
        <f t="shared" si="6"/>
        <v>3</v>
      </c>
      <c r="BF24" s="25">
        <f t="shared" si="1"/>
        <v>3</v>
      </c>
      <c r="BG24" s="25">
        <f t="shared" si="7"/>
        <v>0</v>
      </c>
      <c r="BH24" s="26"/>
      <c r="BI24" s="24">
        <f t="shared" si="8"/>
        <v>1</v>
      </c>
      <c r="BJ24" s="25">
        <f t="shared" si="2"/>
        <v>0</v>
      </c>
      <c r="BK24" s="25">
        <f t="shared" si="9"/>
        <v>1</v>
      </c>
      <c r="BL24" s="26"/>
      <c r="BM24" s="24">
        <f t="shared" si="10"/>
        <v>0</v>
      </c>
      <c r="BN24" s="25">
        <f t="shared" si="3"/>
        <v>0</v>
      </c>
      <c r="BO24" s="25">
        <f t="shared" si="11"/>
        <v>0</v>
      </c>
    </row>
    <row r="25" spans="1:67" s="1" customFormat="1" ht="14.1" customHeight="1" thickBot="1">
      <c r="A25" s="131">
        <v>38</v>
      </c>
      <c r="B25" s="132" t="s">
        <v>73</v>
      </c>
      <c r="C25" s="133" t="s">
        <v>25</v>
      </c>
      <c r="D25" s="134" t="s">
        <v>8</v>
      </c>
      <c r="E25" s="115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5</v>
      </c>
      <c r="M25" s="97">
        <v>0</v>
      </c>
      <c r="N25" s="97">
        <v>2</v>
      </c>
      <c r="O25" s="97">
        <v>0</v>
      </c>
      <c r="P25" s="97">
        <v>2</v>
      </c>
      <c r="Q25" s="97">
        <v>0</v>
      </c>
      <c r="R25" s="97">
        <v>0</v>
      </c>
      <c r="S25" s="97">
        <v>2</v>
      </c>
      <c r="T25" s="97">
        <v>0</v>
      </c>
      <c r="U25" s="97">
        <v>1</v>
      </c>
      <c r="V25" s="97">
        <v>3</v>
      </c>
      <c r="W25" s="97">
        <v>1</v>
      </c>
      <c r="X25" s="97">
        <v>1</v>
      </c>
      <c r="Y25" s="68">
        <f t="shared" si="12"/>
        <v>17</v>
      </c>
      <c r="Z25" s="155">
        <v>0</v>
      </c>
      <c r="AA25" s="97">
        <v>0</v>
      </c>
      <c r="AB25" s="116">
        <v>0</v>
      </c>
      <c r="AC25" s="97">
        <v>0</v>
      </c>
      <c r="AD25" s="97">
        <v>0</v>
      </c>
      <c r="AE25" s="97">
        <v>0</v>
      </c>
      <c r="AF25" s="97">
        <v>0</v>
      </c>
      <c r="AG25" s="97">
        <v>0</v>
      </c>
      <c r="AH25" s="97">
        <v>0</v>
      </c>
      <c r="AI25" s="97">
        <v>0</v>
      </c>
      <c r="AJ25" s="97">
        <v>0</v>
      </c>
      <c r="AK25" s="97">
        <v>0</v>
      </c>
      <c r="AL25" s="97">
        <v>0</v>
      </c>
      <c r="AM25" s="97">
        <v>2</v>
      </c>
      <c r="AN25" s="97">
        <v>0</v>
      </c>
      <c r="AO25" s="97">
        <v>0</v>
      </c>
      <c r="AP25" s="97">
        <v>0</v>
      </c>
      <c r="AQ25" s="97">
        <v>3</v>
      </c>
      <c r="AR25" s="97">
        <v>5</v>
      </c>
      <c r="AS25" s="117">
        <v>0</v>
      </c>
      <c r="AT25" s="99">
        <f t="shared" si="13"/>
        <v>10</v>
      </c>
      <c r="AU25" s="118"/>
      <c r="AV25" s="155"/>
      <c r="AW25" s="165">
        <f t="shared" si="14"/>
        <v>27</v>
      </c>
      <c r="AX25" s="145"/>
      <c r="BA25" s="24">
        <f t="shared" si="4"/>
        <v>28</v>
      </c>
      <c r="BB25" s="25">
        <f t="shared" si="0"/>
        <v>12</v>
      </c>
      <c r="BC25" s="25">
        <f t="shared" si="5"/>
        <v>16</v>
      </c>
      <c r="BD25" s="26"/>
      <c r="BE25" s="24">
        <f t="shared" si="6"/>
        <v>3</v>
      </c>
      <c r="BF25" s="25">
        <f t="shared" si="1"/>
        <v>3</v>
      </c>
      <c r="BG25" s="25">
        <f t="shared" si="7"/>
        <v>0</v>
      </c>
      <c r="BH25" s="26"/>
      <c r="BI25" s="24">
        <f t="shared" si="8"/>
        <v>4</v>
      </c>
      <c r="BJ25" s="25">
        <f t="shared" si="2"/>
        <v>3</v>
      </c>
      <c r="BK25" s="25">
        <f t="shared" si="9"/>
        <v>1</v>
      </c>
      <c r="BL25" s="26"/>
      <c r="BM25" s="24">
        <f t="shared" si="10"/>
        <v>2</v>
      </c>
      <c r="BN25" s="25">
        <f t="shared" si="3"/>
        <v>1</v>
      </c>
      <c r="BO25" s="25">
        <f t="shared" si="11"/>
        <v>1</v>
      </c>
    </row>
    <row r="26" spans="1:67" s="1" customFormat="1" ht="14.1" customHeight="1" thickBot="1">
      <c r="A26" s="137">
        <v>39</v>
      </c>
      <c r="B26" s="138" t="s">
        <v>74</v>
      </c>
      <c r="C26" s="139" t="s">
        <v>26</v>
      </c>
      <c r="D26" s="140" t="s">
        <v>8</v>
      </c>
      <c r="E26" s="66">
        <v>0</v>
      </c>
      <c r="F26" s="67">
        <v>0</v>
      </c>
      <c r="G26" s="67">
        <v>0</v>
      </c>
      <c r="H26" s="67">
        <v>0</v>
      </c>
      <c r="I26" s="67">
        <v>5</v>
      </c>
      <c r="J26" s="67">
        <v>0</v>
      </c>
      <c r="K26" s="67">
        <v>0</v>
      </c>
      <c r="L26" s="67">
        <v>0</v>
      </c>
      <c r="M26" s="67">
        <v>0</v>
      </c>
      <c r="N26" s="67">
        <v>5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8">
        <f t="shared" si="12"/>
        <v>10</v>
      </c>
      <c r="Z26" s="69">
        <v>0</v>
      </c>
      <c r="AA26" s="67">
        <v>0</v>
      </c>
      <c r="AB26" s="69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1</v>
      </c>
      <c r="AR26" s="67">
        <v>0</v>
      </c>
      <c r="AS26" s="70">
        <v>0</v>
      </c>
      <c r="AT26" s="99">
        <f t="shared" si="13"/>
        <v>1</v>
      </c>
      <c r="AU26" s="71"/>
      <c r="AV26" s="4"/>
      <c r="AW26" s="165">
        <f t="shared" si="14"/>
        <v>11</v>
      </c>
      <c r="AX26" s="145"/>
      <c r="BA26" s="24">
        <f>SUM(BB26:BC26)</f>
        <v>36</v>
      </c>
      <c r="BB26" s="25">
        <f t="shared" si="0"/>
        <v>18</v>
      </c>
      <c r="BC26" s="25">
        <f>COUNTIF(AA26:AS26,0)</f>
        <v>18</v>
      </c>
      <c r="BD26" s="26"/>
      <c r="BE26" s="24">
        <f>BF26+BG26</f>
        <v>1</v>
      </c>
      <c r="BF26" s="25">
        <f t="shared" si="1"/>
        <v>0</v>
      </c>
      <c r="BG26" s="25">
        <f>COUNTIF(AA26:AS26,1)</f>
        <v>1</v>
      </c>
      <c r="BH26" s="26"/>
      <c r="BI26" s="24">
        <f>BJ26+BK26</f>
        <v>0</v>
      </c>
      <c r="BJ26" s="25">
        <f t="shared" si="2"/>
        <v>0</v>
      </c>
      <c r="BK26" s="25">
        <f>COUNTIF(AA26:AS26,2)</f>
        <v>0</v>
      </c>
      <c r="BL26" s="26"/>
      <c r="BM26" s="24">
        <f>BN26+BO26</f>
        <v>0</v>
      </c>
      <c r="BN26" s="25">
        <f t="shared" si="3"/>
        <v>0</v>
      </c>
      <c r="BO26" s="25">
        <f>COUNTIF(AA26:AS26,3)</f>
        <v>0</v>
      </c>
    </row>
    <row r="27" spans="1:67" s="1" customFormat="1" ht="14.1" customHeight="1" thickBot="1">
      <c r="A27" s="131">
        <v>40</v>
      </c>
      <c r="B27" s="132" t="s">
        <v>75</v>
      </c>
      <c r="C27" s="133" t="s">
        <v>25</v>
      </c>
      <c r="D27" s="134" t="s">
        <v>8</v>
      </c>
      <c r="E27" s="115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9" t="s">
        <v>91</v>
      </c>
      <c r="Z27" s="116"/>
      <c r="AA27" s="97"/>
      <c r="AB27" s="116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117"/>
      <c r="AT27" s="99" t="s">
        <v>91</v>
      </c>
      <c r="AU27" s="118"/>
      <c r="AV27" s="155"/>
      <c r="AW27" s="165" t="s">
        <v>91</v>
      </c>
      <c r="AX27" s="145"/>
      <c r="BA27" s="24">
        <f t="shared" si="4"/>
        <v>0</v>
      </c>
      <c r="BB27" s="25">
        <f t="shared" si="0"/>
        <v>0</v>
      </c>
      <c r="BC27" s="25">
        <f t="shared" si="5"/>
        <v>0</v>
      </c>
      <c r="BD27" s="26"/>
      <c r="BE27" s="24">
        <f t="shared" si="6"/>
        <v>0</v>
      </c>
      <c r="BF27" s="25">
        <f t="shared" si="1"/>
        <v>0</v>
      </c>
      <c r="BG27" s="25">
        <f t="shared" si="7"/>
        <v>0</v>
      </c>
      <c r="BH27" s="26"/>
      <c r="BI27" s="24">
        <f t="shared" si="8"/>
        <v>0</v>
      </c>
      <c r="BJ27" s="25">
        <f t="shared" si="2"/>
        <v>0</v>
      </c>
      <c r="BK27" s="25">
        <f t="shared" si="9"/>
        <v>0</v>
      </c>
      <c r="BL27" s="26"/>
      <c r="BM27" s="24">
        <f t="shared" si="10"/>
        <v>0</v>
      </c>
      <c r="BN27" s="25">
        <f t="shared" si="3"/>
        <v>0</v>
      </c>
      <c r="BO27" s="25">
        <f t="shared" si="11"/>
        <v>0</v>
      </c>
    </row>
    <row r="28" spans="1:67" s="1" customFormat="1" ht="14.1" customHeight="1" thickBot="1">
      <c r="A28" s="137">
        <v>41</v>
      </c>
      <c r="B28" s="138" t="s">
        <v>76</v>
      </c>
      <c r="C28" s="139" t="s">
        <v>25</v>
      </c>
      <c r="D28" s="140" t="s">
        <v>8</v>
      </c>
      <c r="E28" s="66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5</v>
      </c>
      <c r="M28" s="67">
        <v>0</v>
      </c>
      <c r="N28" s="67">
        <v>0</v>
      </c>
      <c r="O28" s="67">
        <v>0</v>
      </c>
      <c r="P28" s="67">
        <v>1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8">
        <f>SUM(E28:X28)</f>
        <v>6</v>
      </c>
      <c r="Z28" s="69">
        <v>0</v>
      </c>
      <c r="AA28" s="67">
        <v>0</v>
      </c>
      <c r="AB28" s="69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1</v>
      </c>
      <c r="AN28" s="67">
        <v>0</v>
      </c>
      <c r="AO28" s="67">
        <v>0</v>
      </c>
      <c r="AP28" s="67">
        <v>1</v>
      </c>
      <c r="AQ28" s="67">
        <v>1</v>
      </c>
      <c r="AR28" s="67">
        <v>0</v>
      </c>
      <c r="AS28" s="70">
        <v>0</v>
      </c>
      <c r="AT28" s="99">
        <f t="shared" si="13"/>
        <v>3</v>
      </c>
      <c r="AU28" s="71"/>
      <c r="AV28" s="4"/>
      <c r="AW28" s="165">
        <f t="shared" si="14"/>
        <v>9</v>
      </c>
      <c r="AX28" s="145"/>
      <c r="BA28" s="24">
        <f>SUM(BB28:BC28)</f>
        <v>34</v>
      </c>
      <c r="BB28" s="25">
        <f t="shared" si="0"/>
        <v>18</v>
      </c>
      <c r="BC28" s="25">
        <f>COUNTIF(AA28:AS28,0)</f>
        <v>16</v>
      </c>
      <c r="BD28" s="26"/>
      <c r="BE28" s="24">
        <f>BF28+BG28</f>
        <v>4</v>
      </c>
      <c r="BF28" s="25">
        <f t="shared" si="1"/>
        <v>1</v>
      </c>
      <c r="BG28" s="25">
        <f>COUNTIF(AA28:AS28,1)</f>
        <v>3</v>
      </c>
      <c r="BH28" s="26"/>
      <c r="BI28" s="24">
        <f>BJ28+BK28</f>
        <v>0</v>
      </c>
      <c r="BJ28" s="25">
        <f t="shared" si="2"/>
        <v>0</v>
      </c>
      <c r="BK28" s="25">
        <f>COUNTIF(AA28:AS28,2)</f>
        <v>0</v>
      </c>
      <c r="BL28" s="26"/>
      <c r="BM28" s="24">
        <f>BN28+BO28</f>
        <v>0</v>
      </c>
      <c r="BN28" s="25">
        <f t="shared" si="3"/>
        <v>0</v>
      </c>
      <c r="BO28" s="25">
        <f>COUNTIF(AA28:AS28,3)</f>
        <v>0</v>
      </c>
    </row>
    <row r="29" spans="1:67" s="1" customFormat="1" ht="14.1" customHeight="1" thickBot="1">
      <c r="A29" s="78">
        <v>42</v>
      </c>
      <c r="B29" s="79" t="s">
        <v>40</v>
      </c>
      <c r="C29" s="80" t="s">
        <v>25</v>
      </c>
      <c r="D29" s="81" t="s">
        <v>8</v>
      </c>
      <c r="E29" s="82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153" t="s">
        <v>91</v>
      </c>
      <c r="Z29" s="84"/>
      <c r="AA29" s="83"/>
      <c r="AB29" s="84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100"/>
      <c r="AT29" s="99" t="s">
        <v>91</v>
      </c>
      <c r="AU29" s="101"/>
      <c r="AV29" s="155"/>
      <c r="AW29" s="165" t="s">
        <v>91</v>
      </c>
      <c r="AX29" s="145"/>
      <c r="BA29" s="24"/>
      <c r="BB29" s="25"/>
      <c r="BC29" s="25"/>
      <c r="BD29" s="26"/>
      <c r="BE29" s="24"/>
      <c r="BF29" s="25"/>
      <c r="BG29" s="25"/>
      <c r="BH29" s="26"/>
      <c r="BI29" s="24"/>
      <c r="BJ29" s="25"/>
      <c r="BK29" s="25"/>
      <c r="BL29" s="26"/>
      <c r="BM29" s="24"/>
      <c r="BN29" s="25"/>
      <c r="BO29" s="25"/>
    </row>
    <row r="30" spans="1:67" s="1" customFormat="1" ht="14.1" customHeight="1" thickBot="1">
      <c r="A30" s="161">
        <v>43</v>
      </c>
      <c r="B30" s="162" t="s">
        <v>39</v>
      </c>
      <c r="C30" s="163" t="s">
        <v>26</v>
      </c>
      <c r="D30" s="164" t="s">
        <v>8</v>
      </c>
      <c r="E30" s="66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1</v>
      </c>
      <c r="M30" s="67">
        <v>0</v>
      </c>
      <c r="N30" s="67">
        <v>0</v>
      </c>
      <c r="O30" s="67">
        <v>0</v>
      </c>
      <c r="P30" s="67">
        <v>1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5</v>
      </c>
      <c r="W30" s="67">
        <v>0</v>
      </c>
      <c r="X30" s="67">
        <v>2</v>
      </c>
      <c r="Y30" s="68">
        <f>SUM(E30:X30)</f>
        <v>9</v>
      </c>
      <c r="Z30" s="69">
        <v>0</v>
      </c>
      <c r="AA30" s="67">
        <v>0</v>
      </c>
      <c r="AB30" s="69">
        <v>0</v>
      </c>
      <c r="AC30" s="67">
        <v>0</v>
      </c>
      <c r="AD30" s="67">
        <v>0</v>
      </c>
      <c r="AE30" s="67">
        <v>0</v>
      </c>
      <c r="AF30" s="67">
        <v>1</v>
      </c>
      <c r="AG30" s="67">
        <v>0</v>
      </c>
      <c r="AH30" s="67">
        <v>0</v>
      </c>
      <c r="AI30" s="67">
        <v>5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1</v>
      </c>
      <c r="AS30" s="70">
        <v>0</v>
      </c>
      <c r="AT30" s="99">
        <f t="shared" si="13"/>
        <v>7</v>
      </c>
      <c r="AU30" s="71"/>
      <c r="AV30" s="4"/>
      <c r="AW30" s="165">
        <f t="shared" si="14"/>
        <v>16</v>
      </c>
      <c r="AX30" s="145"/>
      <c r="BA30" s="24"/>
      <c r="BB30" s="25"/>
      <c r="BC30" s="25"/>
      <c r="BD30" s="26"/>
      <c r="BE30" s="24"/>
      <c r="BF30" s="25"/>
      <c r="BG30" s="25"/>
      <c r="BH30" s="26"/>
      <c r="BI30" s="24"/>
      <c r="BJ30" s="25"/>
      <c r="BK30" s="25"/>
      <c r="BL30" s="26"/>
      <c r="BM30" s="24"/>
      <c r="BN30" s="25"/>
      <c r="BO30" s="25"/>
    </row>
    <row r="31" spans="1:67" s="1" customFormat="1" ht="14.1" customHeight="1" thickBot="1">
      <c r="A31" s="78">
        <v>44</v>
      </c>
      <c r="B31" s="79" t="s">
        <v>77</v>
      </c>
      <c r="C31" s="80" t="s">
        <v>26</v>
      </c>
      <c r="D31" s="81" t="s">
        <v>8</v>
      </c>
      <c r="E31" s="82">
        <v>0</v>
      </c>
      <c r="F31" s="83">
        <v>0</v>
      </c>
      <c r="G31" s="83">
        <v>0</v>
      </c>
      <c r="H31" s="83">
        <v>5</v>
      </c>
      <c r="I31" s="83">
        <v>0</v>
      </c>
      <c r="J31" s="83">
        <v>0</v>
      </c>
      <c r="K31" s="83">
        <v>0</v>
      </c>
      <c r="L31" s="83">
        <v>1</v>
      </c>
      <c r="M31" s="83">
        <v>0</v>
      </c>
      <c r="N31" s="83">
        <v>0</v>
      </c>
      <c r="O31" s="83">
        <v>0</v>
      </c>
      <c r="P31" s="83">
        <v>0</v>
      </c>
      <c r="Q31" s="83">
        <v>0</v>
      </c>
      <c r="R31" s="83">
        <v>0</v>
      </c>
      <c r="S31" s="83">
        <v>0</v>
      </c>
      <c r="T31" s="83">
        <v>0</v>
      </c>
      <c r="U31" s="83">
        <v>0</v>
      </c>
      <c r="V31" s="83">
        <v>0</v>
      </c>
      <c r="W31" s="83">
        <v>0</v>
      </c>
      <c r="X31" s="83">
        <v>0</v>
      </c>
      <c r="Y31" s="68">
        <f>SUM(E31:X31)</f>
        <v>6</v>
      </c>
      <c r="Z31" s="155">
        <v>0</v>
      </c>
      <c r="AA31" s="83">
        <v>0</v>
      </c>
      <c r="AB31" s="84">
        <v>0</v>
      </c>
      <c r="AC31" s="83">
        <v>0</v>
      </c>
      <c r="AD31" s="83">
        <v>0</v>
      </c>
      <c r="AE31" s="83">
        <v>0</v>
      </c>
      <c r="AF31" s="83">
        <v>0</v>
      </c>
      <c r="AG31" s="83">
        <v>0</v>
      </c>
      <c r="AH31" s="83">
        <v>0</v>
      </c>
      <c r="AI31" s="83">
        <v>0</v>
      </c>
      <c r="AJ31" s="83">
        <v>0</v>
      </c>
      <c r="AK31" s="83">
        <v>0</v>
      </c>
      <c r="AL31" s="83">
        <v>0</v>
      </c>
      <c r="AM31" s="83">
        <v>0</v>
      </c>
      <c r="AN31" s="83">
        <v>0</v>
      </c>
      <c r="AO31" s="83">
        <v>0</v>
      </c>
      <c r="AP31" s="83">
        <v>0</v>
      </c>
      <c r="AQ31" s="83">
        <v>5</v>
      </c>
      <c r="AR31" s="83">
        <v>3</v>
      </c>
      <c r="AS31" s="100">
        <v>0</v>
      </c>
      <c r="AT31" s="99">
        <f t="shared" si="13"/>
        <v>8</v>
      </c>
      <c r="AU31" s="101"/>
      <c r="AV31" s="155"/>
      <c r="AW31" s="165">
        <f t="shared" si="14"/>
        <v>14</v>
      </c>
      <c r="AX31" s="145"/>
      <c r="BA31" s="24"/>
      <c r="BB31" s="25"/>
      <c r="BC31" s="25"/>
      <c r="BD31" s="26"/>
      <c r="BE31" s="24"/>
      <c r="BF31" s="25"/>
      <c r="BG31" s="25"/>
      <c r="BH31" s="26"/>
      <c r="BI31" s="24"/>
      <c r="BJ31" s="25"/>
      <c r="BK31" s="25"/>
      <c r="BL31" s="26"/>
      <c r="BM31" s="24"/>
      <c r="BN31" s="25"/>
      <c r="BO31" s="25"/>
    </row>
    <row r="32" spans="1:67" s="1" customFormat="1" ht="14.1" customHeight="1" thickBot="1">
      <c r="A32" s="161">
        <v>45</v>
      </c>
      <c r="B32" s="162" t="s">
        <v>78</v>
      </c>
      <c r="C32" s="163" t="s">
        <v>26</v>
      </c>
      <c r="D32" s="164" t="s">
        <v>8</v>
      </c>
      <c r="E32" s="66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2</v>
      </c>
      <c r="Q32" s="67">
        <v>0</v>
      </c>
      <c r="R32" s="67">
        <v>0</v>
      </c>
      <c r="S32" s="67">
        <v>0</v>
      </c>
      <c r="T32" s="67">
        <v>0</v>
      </c>
      <c r="U32" s="67">
        <v>1</v>
      </c>
      <c r="V32" s="67">
        <v>5</v>
      </c>
      <c r="W32" s="67">
        <v>0</v>
      </c>
      <c r="X32" s="67">
        <v>1</v>
      </c>
      <c r="Y32" s="68">
        <f>SUM(E32:X32)</f>
        <v>9</v>
      </c>
      <c r="Z32" s="69">
        <v>0</v>
      </c>
      <c r="AA32" s="67">
        <v>0</v>
      </c>
      <c r="AB32" s="69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1</v>
      </c>
      <c r="AL32" s="67">
        <v>0</v>
      </c>
      <c r="AM32" s="67">
        <v>2</v>
      </c>
      <c r="AN32" s="67">
        <v>0</v>
      </c>
      <c r="AO32" s="67">
        <v>0</v>
      </c>
      <c r="AP32" s="67">
        <v>0</v>
      </c>
      <c r="AQ32" s="67">
        <v>3</v>
      </c>
      <c r="AR32" s="67">
        <v>1</v>
      </c>
      <c r="AS32" s="70">
        <v>1</v>
      </c>
      <c r="AT32" s="99">
        <f t="shared" si="13"/>
        <v>8</v>
      </c>
      <c r="AU32" s="71"/>
      <c r="AV32" s="4"/>
      <c r="AW32" s="165">
        <f t="shared" si="14"/>
        <v>17</v>
      </c>
      <c r="AX32" s="145"/>
      <c r="BA32" s="24"/>
      <c r="BB32" s="25"/>
      <c r="BC32" s="25"/>
      <c r="BD32" s="26"/>
      <c r="BE32" s="24"/>
      <c r="BF32" s="25"/>
      <c r="BG32" s="25"/>
      <c r="BH32" s="26"/>
      <c r="BI32" s="24"/>
      <c r="BJ32" s="25"/>
      <c r="BK32" s="25"/>
      <c r="BL32" s="26"/>
      <c r="BM32" s="24"/>
      <c r="BN32" s="25"/>
      <c r="BO32" s="25"/>
    </row>
    <row r="33" spans="1:67" s="1" customFormat="1" ht="14.1" customHeight="1" thickBot="1">
      <c r="A33" s="78">
        <v>46</v>
      </c>
      <c r="B33" s="79" t="s">
        <v>79</v>
      </c>
      <c r="C33" s="80" t="s">
        <v>25</v>
      </c>
      <c r="D33" s="81" t="s">
        <v>8</v>
      </c>
      <c r="E33" s="82">
        <v>0</v>
      </c>
      <c r="F33" s="83">
        <v>0</v>
      </c>
      <c r="G33" s="83">
        <v>0</v>
      </c>
      <c r="H33" s="83">
        <v>0</v>
      </c>
      <c r="I33" s="83">
        <v>0</v>
      </c>
      <c r="J33" s="83">
        <v>0</v>
      </c>
      <c r="K33" s="83">
        <v>0</v>
      </c>
      <c r="L33" s="83">
        <v>5</v>
      </c>
      <c r="M33" s="83">
        <v>0</v>
      </c>
      <c r="N33" s="83">
        <v>0</v>
      </c>
      <c r="O33" s="83">
        <v>0</v>
      </c>
      <c r="P33" s="83">
        <v>1</v>
      </c>
      <c r="Q33" s="83">
        <v>0</v>
      </c>
      <c r="R33" s="83">
        <v>0</v>
      </c>
      <c r="S33" s="83">
        <v>0</v>
      </c>
      <c r="T33" s="83">
        <v>0</v>
      </c>
      <c r="U33" s="83">
        <v>0</v>
      </c>
      <c r="V33" s="83">
        <v>5</v>
      </c>
      <c r="W33" s="83">
        <v>3</v>
      </c>
      <c r="X33" s="83">
        <v>1</v>
      </c>
      <c r="Y33" s="68">
        <f>SUM(E33:X33)</f>
        <v>15</v>
      </c>
      <c r="Z33" s="155">
        <v>2</v>
      </c>
      <c r="AA33" s="83">
        <v>0</v>
      </c>
      <c r="AB33" s="84">
        <v>0</v>
      </c>
      <c r="AC33" s="83">
        <v>0</v>
      </c>
      <c r="AD33" s="83">
        <v>0</v>
      </c>
      <c r="AE33" s="83">
        <v>0</v>
      </c>
      <c r="AF33" s="83">
        <v>1</v>
      </c>
      <c r="AG33" s="83">
        <v>0</v>
      </c>
      <c r="AH33" s="83">
        <v>0</v>
      </c>
      <c r="AI33" s="83">
        <v>0</v>
      </c>
      <c r="AJ33" s="83">
        <v>0</v>
      </c>
      <c r="AK33" s="83">
        <v>2</v>
      </c>
      <c r="AL33" s="83">
        <v>0</v>
      </c>
      <c r="AM33" s="83">
        <v>2</v>
      </c>
      <c r="AN33" s="83">
        <v>1</v>
      </c>
      <c r="AO33" s="83">
        <v>0</v>
      </c>
      <c r="AP33" s="83">
        <v>0</v>
      </c>
      <c r="AQ33" s="83">
        <v>0</v>
      </c>
      <c r="AR33" s="83">
        <v>1</v>
      </c>
      <c r="AS33" s="100">
        <v>0</v>
      </c>
      <c r="AT33" s="99">
        <f t="shared" si="13"/>
        <v>9</v>
      </c>
      <c r="AU33" s="101"/>
      <c r="AV33" s="155"/>
      <c r="AW33" s="165">
        <f t="shared" si="14"/>
        <v>24</v>
      </c>
      <c r="AX33" s="145"/>
      <c r="BA33" s="24"/>
      <c r="BB33" s="25"/>
      <c r="BC33" s="25"/>
      <c r="BD33" s="26"/>
      <c r="BE33" s="24"/>
      <c r="BF33" s="25"/>
      <c r="BG33" s="25"/>
      <c r="BH33" s="26"/>
      <c r="BI33" s="24"/>
      <c r="BJ33" s="25"/>
      <c r="BK33" s="25"/>
      <c r="BL33" s="26"/>
      <c r="BM33" s="24"/>
      <c r="BN33" s="25"/>
      <c r="BO33" s="25"/>
    </row>
    <row r="34" spans="1:67" s="1" customFormat="1" ht="14.1" customHeight="1" thickBot="1">
      <c r="A34" s="161">
        <v>47</v>
      </c>
      <c r="B34" s="162" t="s">
        <v>80</v>
      </c>
      <c r="C34" s="163" t="s">
        <v>25</v>
      </c>
      <c r="D34" s="164" t="s">
        <v>8</v>
      </c>
      <c r="E34" s="66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8" t="s">
        <v>91</v>
      </c>
      <c r="Z34" s="69"/>
      <c r="AA34" s="67"/>
      <c r="AB34" s="69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70"/>
      <c r="AT34" s="99" t="s">
        <v>91</v>
      </c>
      <c r="AU34" s="71"/>
      <c r="AV34" s="4"/>
      <c r="AW34" s="165" t="s">
        <v>91</v>
      </c>
      <c r="AX34" s="145"/>
      <c r="BA34" s="24"/>
      <c r="BB34" s="25"/>
      <c r="BC34" s="25"/>
      <c r="BD34" s="26"/>
      <c r="BE34" s="24"/>
      <c r="BF34" s="25"/>
      <c r="BG34" s="25"/>
      <c r="BH34" s="26"/>
      <c r="BI34" s="24"/>
      <c r="BJ34" s="25"/>
      <c r="BK34" s="25"/>
      <c r="BL34" s="26"/>
      <c r="BM34" s="24"/>
      <c r="BN34" s="25"/>
      <c r="BO34" s="25"/>
    </row>
    <row r="35" spans="1:67" s="1" customFormat="1" ht="14.1" customHeight="1" thickBot="1">
      <c r="A35" s="78">
        <v>51</v>
      </c>
      <c r="B35" s="79" t="s">
        <v>88</v>
      </c>
      <c r="C35" s="80" t="s">
        <v>26</v>
      </c>
      <c r="D35" s="81" t="s">
        <v>8</v>
      </c>
      <c r="E35" s="82">
        <v>0</v>
      </c>
      <c r="F35" s="83">
        <v>1</v>
      </c>
      <c r="G35" s="83">
        <v>0</v>
      </c>
      <c r="H35" s="83">
        <v>0</v>
      </c>
      <c r="I35" s="83">
        <v>0</v>
      </c>
      <c r="J35" s="83">
        <v>0</v>
      </c>
      <c r="K35" s="83">
        <v>1</v>
      </c>
      <c r="L35" s="83">
        <v>5</v>
      </c>
      <c r="M35" s="83">
        <v>0</v>
      </c>
      <c r="N35" s="83">
        <v>3</v>
      </c>
      <c r="O35" s="83">
        <v>0</v>
      </c>
      <c r="P35" s="83">
        <v>3</v>
      </c>
      <c r="Q35" s="83">
        <v>0</v>
      </c>
      <c r="R35" s="83">
        <v>5</v>
      </c>
      <c r="S35" s="83">
        <v>0</v>
      </c>
      <c r="T35" s="83">
        <v>0</v>
      </c>
      <c r="U35" s="83">
        <v>3</v>
      </c>
      <c r="V35" s="83">
        <v>2</v>
      </c>
      <c r="W35" s="83">
        <v>3</v>
      </c>
      <c r="X35" s="83">
        <v>3</v>
      </c>
      <c r="Y35" s="68">
        <f t="shared" ref="Y35:Y40" si="15">SUM(E35:X35)</f>
        <v>29</v>
      </c>
      <c r="Z35" s="155">
        <v>0</v>
      </c>
      <c r="AA35" s="83">
        <v>0</v>
      </c>
      <c r="AB35" s="84">
        <v>0</v>
      </c>
      <c r="AC35" s="83">
        <v>1</v>
      </c>
      <c r="AD35" s="83">
        <v>1</v>
      </c>
      <c r="AE35" s="83">
        <v>0</v>
      </c>
      <c r="AF35" s="83">
        <v>0</v>
      </c>
      <c r="AG35" s="83">
        <v>0</v>
      </c>
      <c r="AH35" s="83">
        <v>0</v>
      </c>
      <c r="AI35" s="83">
        <v>0</v>
      </c>
      <c r="AJ35" s="83">
        <v>0</v>
      </c>
      <c r="AK35" s="83">
        <v>1</v>
      </c>
      <c r="AL35" s="83">
        <v>2</v>
      </c>
      <c r="AM35" s="83">
        <v>3</v>
      </c>
      <c r="AN35" s="83">
        <v>0</v>
      </c>
      <c r="AO35" s="83">
        <v>0</v>
      </c>
      <c r="AP35" s="83">
        <v>3</v>
      </c>
      <c r="AQ35" s="83">
        <v>3</v>
      </c>
      <c r="AR35" s="83">
        <v>5</v>
      </c>
      <c r="AS35" s="100">
        <v>1</v>
      </c>
      <c r="AT35" s="99">
        <f t="shared" si="13"/>
        <v>20</v>
      </c>
      <c r="AU35" s="101"/>
      <c r="AV35" s="155"/>
      <c r="AW35" s="165">
        <f t="shared" si="14"/>
        <v>49</v>
      </c>
      <c r="AX35" s="145"/>
      <c r="BA35" s="24"/>
      <c r="BB35" s="25"/>
      <c r="BC35" s="25"/>
      <c r="BD35" s="26"/>
      <c r="BE35" s="24"/>
      <c r="BF35" s="25"/>
      <c r="BG35" s="25"/>
      <c r="BH35" s="26"/>
      <c r="BI35" s="24"/>
      <c r="BJ35" s="25"/>
      <c r="BK35" s="25"/>
      <c r="BL35" s="26"/>
      <c r="BM35" s="24"/>
      <c r="BN35" s="25"/>
      <c r="BO35" s="25"/>
    </row>
    <row r="36" spans="1:67" s="1" customFormat="1" ht="14.1" customHeight="1" thickBot="1">
      <c r="A36" s="161">
        <v>52</v>
      </c>
      <c r="B36" s="162" t="s">
        <v>89</v>
      </c>
      <c r="C36" s="163" t="s">
        <v>25</v>
      </c>
      <c r="D36" s="164" t="s">
        <v>8</v>
      </c>
      <c r="E36" s="66">
        <v>0</v>
      </c>
      <c r="F36" s="67">
        <v>2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5</v>
      </c>
      <c r="M36" s="67">
        <v>0</v>
      </c>
      <c r="N36" s="67">
        <v>5</v>
      </c>
      <c r="O36" s="67">
        <v>0</v>
      </c>
      <c r="P36" s="67">
        <v>3</v>
      </c>
      <c r="Q36" s="67">
        <v>0</v>
      </c>
      <c r="R36" s="67">
        <v>5</v>
      </c>
      <c r="S36" s="67">
        <v>0</v>
      </c>
      <c r="T36" s="67">
        <v>1</v>
      </c>
      <c r="U36" s="67">
        <v>2</v>
      </c>
      <c r="V36" s="67">
        <v>5</v>
      </c>
      <c r="W36" s="67">
        <v>1</v>
      </c>
      <c r="X36" s="67">
        <v>3</v>
      </c>
      <c r="Y36" s="68">
        <f t="shared" si="15"/>
        <v>32</v>
      </c>
      <c r="Z36" s="69">
        <v>0</v>
      </c>
      <c r="AA36" s="67">
        <v>0</v>
      </c>
      <c r="AB36" s="69">
        <v>0</v>
      </c>
      <c r="AC36" s="67">
        <v>1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1</v>
      </c>
      <c r="AJ36" s="67">
        <v>0</v>
      </c>
      <c r="AK36" s="67">
        <v>3</v>
      </c>
      <c r="AL36" s="67">
        <v>3</v>
      </c>
      <c r="AM36" s="67">
        <v>3</v>
      </c>
      <c r="AN36" s="67">
        <v>0</v>
      </c>
      <c r="AO36" s="67">
        <v>0</v>
      </c>
      <c r="AP36" s="67">
        <v>1</v>
      </c>
      <c r="AQ36" s="67">
        <v>5</v>
      </c>
      <c r="AR36" s="67">
        <v>5</v>
      </c>
      <c r="AS36" s="70">
        <v>1</v>
      </c>
      <c r="AT36" s="99">
        <f t="shared" si="13"/>
        <v>23</v>
      </c>
      <c r="AU36" s="71"/>
      <c r="AV36" s="4"/>
      <c r="AW36" s="165">
        <f t="shared" si="14"/>
        <v>55</v>
      </c>
      <c r="AX36" s="145"/>
      <c r="BA36" s="24"/>
      <c r="BB36" s="25"/>
      <c r="BC36" s="25"/>
      <c r="BD36" s="26"/>
      <c r="BE36" s="24"/>
      <c r="BF36" s="25"/>
      <c r="BG36" s="25"/>
      <c r="BH36" s="26"/>
      <c r="BI36" s="24"/>
      <c r="BJ36" s="25"/>
      <c r="BK36" s="25"/>
      <c r="BL36" s="26"/>
      <c r="BM36" s="24"/>
      <c r="BN36" s="25"/>
      <c r="BO36" s="25"/>
    </row>
    <row r="37" spans="1:67" s="1" customFormat="1" ht="14.1" customHeight="1" thickBot="1">
      <c r="A37" s="78">
        <v>53</v>
      </c>
      <c r="B37" s="79" t="s">
        <v>48</v>
      </c>
      <c r="C37" s="80" t="s">
        <v>26</v>
      </c>
      <c r="D37" s="81" t="s">
        <v>8</v>
      </c>
      <c r="E37" s="82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1</v>
      </c>
      <c r="M37" s="83">
        <v>0</v>
      </c>
      <c r="N37" s="83">
        <v>0</v>
      </c>
      <c r="O37" s="83">
        <v>0</v>
      </c>
      <c r="P37" s="83">
        <v>0</v>
      </c>
      <c r="Q37" s="83">
        <v>0</v>
      </c>
      <c r="R37" s="83">
        <v>0</v>
      </c>
      <c r="S37" s="83">
        <v>0</v>
      </c>
      <c r="T37" s="83">
        <v>0</v>
      </c>
      <c r="U37" s="83">
        <v>0</v>
      </c>
      <c r="V37" s="83">
        <v>1</v>
      </c>
      <c r="W37" s="83">
        <v>0</v>
      </c>
      <c r="X37" s="83">
        <v>0</v>
      </c>
      <c r="Y37" s="68">
        <f t="shared" si="15"/>
        <v>2</v>
      </c>
      <c r="Z37" s="155">
        <v>0</v>
      </c>
      <c r="AA37" s="83">
        <v>0</v>
      </c>
      <c r="AB37" s="84">
        <v>0</v>
      </c>
      <c r="AC37" s="83">
        <v>0</v>
      </c>
      <c r="AD37" s="83">
        <v>0</v>
      </c>
      <c r="AE37" s="83">
        <v>0</v>
      </c>
      <c r="AF37" s="83">
        <v>0</v>
      </c>
      <c r="AG37" s="83">
        <v>0</v>
      </c>
      <c r="AH37" s="83">
        <v>0</v>
      </c>
      <c r="AI37" s="83">
        <v>0</v>
      </c>
      <c r="AJ37" s="83">
        <v>0</v>
      </c>
      <c r="AK37" s="83">
        <v>0</v>
      </c>
      <c r="AL37" s="83">
        <v>0</v>
      </c>
      <c r="AM37" s="83">
        <v>0</v>
      </c>
      <c r="AN37" s="83">
        <v>0</v>
      </c>
      <c r="AO37" s="83">
        <v>0</v>
      </c>
      <c r="AP37" s="83">
        <v>0</v>
      </c>
      <c r="AQ37" s="83">
        <v>0</v>
      </c>
      <c r="AR37" s="83">
        <v>1</v>
      </c>
      <c r="AS37" s="100">
        <v>1</v>
      </c>
      <c r="AT37" s="99">
        <f t="shared" si="13"/>
        <v>2</v>
      </c>
      <c r="AU37" s="101"/>
      <c r="AV37" s="155"/>
      <c r="AW37" s="165">
        <f t="shared" si="14"/>
        <v>4</v>
      </c>
      <c r="AX37" s="145"/>
      <c r="BA37" s="24"/>
      <c r="BB37" s="25"/>
      <c r="BC37" s="25"/>
      <c r="BD37" s="26"/>
      <c r="BE37" s="24"/>
      <c r="BF37" s="25"/>
      <c r="BG37" s="25"/>
      <c r="BH37" s="26"/>
      <c r="BI37" s="24"/>
      <c r="BJ37" s="25"/>
      <c r="BK37" s="25"/>
      <c r="BL37" s="26"/>
      <c r="BM37" s="24"/>
      <c r="BN37" s="25"/>
      <c r="BO37" s="25"/>
    </row>
    <row r="38" spans="1:67" s="1" customFormat="1" ht="14.1" customHeight="1" thickBot="1">
      <c r="A38" s="161">
        <v>54</v>
      </c>
      <c r="B38" s="162" t="s">
        <v>49</v>
      </c>
      <c r="C38" s="163" t="s">
        <v>26</v>
      </c>
      <c r="D38" s="164" t="s">
        <v>8</v>
      </c>
      <c r="E38" s="66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3</v>
      </c>
      <c r="M38" s="67">
        <v>0</v>
      </c>
      <c r="N38" s="67">
        <v>1</v>
      </c>
      <c r="O38" s="67">
        <v>0</v>
      </c>
      <c r="P38" s="67">
        <v>0</v>
      </c>
      <c r="Q38" s="67">
        <v>0</v>
      </c>
      <c r="R38" s="67">
        <v>5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8">
        <f t="shared" si="15"/>
        <v>9</v>
      </c>
      <c r="Z38" s="69">
        <v>0</v>
      </c>
      <c r="AA38" s="67">
        <v>0</v>
      </c>
      <c r="AB38" s="69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5</v>
      </c>
      <c r="AR38" s="67">
        <v>0</v>
      </c>
      <c r="AS38" s="70">
        <v>1</v>
      </c>
      <c r="AT38" s="99">
        <f t="shared" si="13"/>
        <v>6</v>
      </c>
      <c r="AU38" s="71"/>
      <c r="AV38" s="4"/>
      <c r="AW38" s="165">
        <f t="shared" si="14"/>
        <v>15</v>
      </c>
      <c r="AX38" s="145"/>
      <c r="BA38" s="24"/>
      <c r="BB38" s="25"/>
      <c r="BC38" s="25"/>
      <c r="BD38" s="26"/>
      <c r="BE38" s="24"/>
      <c r="BF38" s="25"/>
      <c r="BG38" s="25"/>
      <c r="BH38" s="26"/>
      <c r="BI38" s="24"/>
      <c r="BJ38" s="25"/>
      <c r="BK38" s="25"/>
      <c r="BL38" s="26"/>
      <c r="BM38" s="24"/>
      <c r="BN38" s="25"/>
      <c r="BO38" s="25"/>
    </row>
    <row r="39" spans="1:67" s="1" customFormat="1" ht="14.1" customHeight="1" thickBot="1">
      <c r="A39" s="78">
        <v>55</v>
      </c>
      <c r="B39" s="79" t="s">
        <v>47</v>
      </c>
      <c r="C39" s="80" t="s">
        <v>26</v>
      </c>
      <c r="D39" s="81" t="s">
        <v>8</v>
      </c>
      <c r="E39" s="82">
        <v>0</v>
      </c>
      <c r="F39" s="83">
        <v>0</v>
      </c>
      <c r="G39" s="83">
        <v>0</v>
      </c>
      <c r="H39" s="83">
        <v>0</v>
      </c>
      <c r="I39" s="83">
        <v>0</v>
      </c>
      <c r="J39" s="83">
        <v>0</v>
      </c>
      <c r="K39" s="83">
        <v>0</v>
      </c>
      <c r="L39" s="83">
        <v>1</v>
      </c>
      <c r="M39" s="83">
        <v>0</v>
      </c>
      <c r="N39" s="83">
        <v>1</v>
      </c>
      <c r="O39" s="83">
        <v>0</v>
      </c>
      <c r="P39" s="83">
        <v>0</v>
      </c>
      <c r="Q39" s="83">
        <v>0</v>
      </c>
      <c r="R39" s="83">
        <v>0</v>
      </c>
      <c r="S39" s="83">
        <v>0</v>
      </c>
      <c r="T39" s="83">
        <v>0</v>
      </c>
      <c r="U39" s="83">
        <v>0</v>
      </c>
      <c r="V39" s="83">
        <v>2</v>
      </c>
      <c r="W39" s="83">
        <v>0</v>
      </c>
      <c r="X39" s="83">
        <v>0</v>
      </c>
      <c r="Y39" s="68">
        <f t="shared" si="15"/>
        <v>4</v>
      </c>
      <c r="Z39" s="155">
        <v>0</v>
      </c>
      <c r="AA39" s="83">
        <v>0</v>
      </c>
      <c r="AB39" s="84">
        <v>0</v>
      </c>
      <c r="AC39" s="83">
        <v>5</v>
      </c>
      <c r="AD39" s="83">
        <v>0</v>
      </c>
      <c r="AE39" s="83">
        <v>0</v>
      </c>
      <c r="AF39" s="83">
        <v>0</v>
      </c>
      <c r="AG39" s="83">
        <v>0</v>
      </c>
      <c r="AH39" s="83">
        <v>0</v>
      </c>
      <c r="AI39" s="83">
        <v>0</v>
      </c>
      <c r="AJ39" s="83">
        <v>0</v>
      </c>
      <c r="AK39" s="83">
        <v>0</v>
      </c>
      <c r="AL39" s="83">
        <v>0</v>
      </c>
      <c r="AM39" s="83">
        <v>0</v>
      </c>
      <c r="AN39" s="83">
        <v>0</v>
      </c>
      <c r="AO39" s="83">
        <v>0</v>
      </c>
      <c r="AP39" s="83">
        <v>0</v>
      </c>
      <c r="AQ39" s="83">
        <v>1</v>
      </c>
      <c r="AR39" s="83">
        <v>0</v>
      </c>
      <c r="AS39" s="100">
        <v>0</v>
      </c>
      <c r="AT39" s="99">
        <f t="shared" si="13"/>
        <v>6</v>
      </c>
      <c r="AU39" s="101"/>
      <c r="AV39" s="155"/>
      <c r="AW39" s="165">
        <f t="shared" si="14"/>
        <v>10</v>
      </c>
      <c r="AX39" s="145"/>
      <c r="BA39" s="24"/>
      <c r="BB39" s="25"/>
      <c r="BC39" s="25"/>
      <c r="BD39" s="26"/>
      <c r="BE39" s="24"/>
      <c r="BF39" s="25"/>
      <c r="BG39" s="25"/>
      <c r="BH39" s="26"/>
      <c r="BI39" s="24"/>
      <c r="BJ39" s="25"/>
      <c r="BK39" s="25"/>
      <c r="BL39" s="26"/>
      <c r="BM39" s="24"/>
      <c r="BN39" s="25"/>
      <c r="BO39" s="25"/>
    </row>
    <row r="40" spans="1:67" s="1" customFormat="1" ht="14.1" customHeight="1" thickBot="1">
      <c r="A40" s="147">
        <v>57</v>
      </c>
      <c r="B40" s="148" t="s">
        <v>90</v>
      </c>
      <c r="C40" s="149"/>
      <c r="D40" s="150" t="s">
        <v>8</v>
      </c>
      <c r="E40" s="85">
        <v>0</v>
      </c>
      <c r="F40" s="43">
        <v>0</v>
      </c>
      <c r="G40" s="43">
        <v>0</v>
      </c>
      <c r="H40" s="43">
        <v>2</v>
      </c>
      <c r="I40" s="43">
        <v>0</v>
      </c>
      <c r="J40" s="43">
        <v>0</v>
      </c>
      <c r="K40" s="43">
        <v>0</v>
      </c>
      <c r="L40" s="43">
        <v>5</v>
      </c>
      <c r="M40" s="43">
        <v>0</v>
      </c>
      <c r="N40" s="43">
        <v>5</v>
      </c>
      <c r="O40" s="43">
        <v>0</v>
      </c>
      <c r="P40" s="43">
        <v>3</v>
      </c>
      <c r="Q40" s="43">
        <v>0</v>
      </c>
      <c r="R40" s="43">
        <v>0</v>
      </c>
      <c r="S40" s="43">
        <v>0</v>
      </c>
      <c r="T40" s="43">
        <v>0</v>
      </c>
      <c r="U40" s="43">
        <v>3</v>
      </c>
      <c r="V40" s="43">
        <v>3</v>
      </c>
      <c r="W40" s="43">
        <v>3</v>
      </c>
      <c r="X40" s="43">
        <v>3</v>
      </c>
      <c r="Y40" s="86">
        <f t="shared" si="15"/>
        <v>27</v>
      </c>
      <c r="Z40" s="41">
        <v>0</v>
      </c>
      <c r="AA40" s="43">
        <v>0</v>
      </c>
      <c r="AB40" s="87">
        <v>0</v>
      </c>
      <c r="AC40" s="43">
        <v>0</v>
      </c>
      <c r="AD40" s="43">
        <v>0</v>
      </c>
      <c r="AE40" s="43">
        <v>0</v>
      </c>
      <c r="AF40" s="43">
        <v>0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0</v>
      </c>
      <c r="AM40" s="43">
        <v>0</v>
      </c>
      <c r="AN40" s="43">
        <v>0</v>
      </c>
      <c r="AO40" s="43">
        <v>0</v>
      </c>
      <c r="AP40" s="43">
        <v>0</v>
      </c>
      <c r="AQ40" s="43">
        <v>2</v>
      </c>
      <c r="AR40" s="43">
        <v>5</v>
      </c>
      <c r="AS40" s="88">
        <v>1</v>
      </c>
      <c r="AT40" s="109">
        <f t="shared" si="13"/>
        <v>8</v>
      </c>
      <c r="AU40" s="89"/>
      <c r="AV40" s="4"/>
      <c r="AW40" s="177">
        <f t="shared" si="14"/>
        <v>35</v>
      </c>
      <c r="AX40" s="145"/>
      <c r="BA40" s="24">
        <f t="shared" si="4"/>
        <v>28</v>
      </c>
      <c r="BB40" s="25">
        <f t="shared" ref="BB40:BB48" si="16">COUNTIF(E40:X40,0)</f>
        <v>12</v>
      </c>
      <c r="BC40" s="25">
        <f t="shared" si="5"/>
        <v>16</v>
      </c>
      <c r="BD40" s="26"/>
      <c r="BE40" s="24">
        <f t="shared" si="6"/>
        <v>1</v>
      </c>
      <c r="BF40" s="25">
        <f t="shared" ref="BF40:BF48" si="17">COUNTIF(E40:X40,1)</f>
        <v>0</v>
      </c>
      <c r="BG40" s="25">
        <f t="shared" si="7"/>
        <v>1</v>
      </c>
      <c r="BH40" s="26"/>
      <c r="BI40" s="24">
        <f t="shared" si="8"/>
        <v>2</v>
      </c>
      <c r="BJ40" s="25">
        <f t="shared" ref="BJ40:BJ48" si="18">COUNTIF(E40:X40,2)</f>
        <v>1</v>
      </c>
      <c r="BK40" s="25">
        <f t="shared" si="9"/>
        <v>1</v>
      </c>
      <c r="BL40" s="26"/>
      <c r="BM40" s="24">
        <f t="shared" si="10"/>
        <v>5</v>
      </c>
      <c r="BN40" s="25">
        <f t="shared" ref="BN40:BN48" si="19">COUNTIF(E40:X40,3)</f>
        <v>5</v>
      </c>
      <c r="BO40" s="25">
        <f t="shared" si="11"/>
        <v>0</v>
      </c>
    </row>
    <row r="41" spans="1:67" s="90" customFormat="1" ht="14.1" customHeight="1">
      <c r="A41" s="4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7"/>
      <c r="Z41" s="7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7"/>
      <c r="AU41" s="4"/>
      <c r="AV41" s="4"/>
      <c r="AW41" s="7"/>
      <c r="AX41" s="146"/>
      <c r="BA41" s="24">
        <f t="shared" si="4"/>
        <v>0</v>
      </c>
      <c r="BB41" s="25">
        <f t="shared" si="16"/>
        <v>0</v>
      </c>
      <c r="BC41" s="25">
        <f t="shared" si="5"/>
        <v>0</v>
      </c>
      <c r="BD41" s="26"/>
      <c r="BE41" s="24">
        <f t="shared" si="6"/>
        <v>0</v>
      </c>
      <c r="BF41" s="25">
        <f t="shared" si="17"/>
        <v>0</v>
      </c>
      <c r="BG41" s="25">
        <f t="shared" si="7"/>
        <v>0</v>
      </c>
      <c r="BH41" s="26"/>
      <c r="BI41" s="24">
        <f t="shared" si="8"/>
        <v>0</v>
      </c>
      <c r="BJ41" s="25">
        <f t="shared" si="18"/>
        <v>0</v>
      </c>
      <c r="BK41" s="25">
        <f t="shared" si="9"/>
        <v>0</v>
      </c>
      <c r="BL41" s="26"/>
      <c r="BM41" s="24">
        <f t="shared" si="10"/>
        <v>0</v>
      </c>
      <c r="BN41" s="25">
        <f t="shared" si="19"/>
        <v>0</v>
      </c>
      <c r="BO41" s="25">
        <f t="shared" si="11"/>
        <v>0</v>
      </c>
    </row>
    <row r="42" spans="1:67" s="90" customFormat="1" ht="14.1" customHeight="1" thickBot="1">
      <c r="A42" s="4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7"/>
      <c r="Z42" s="7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7"/>
      <c r="AU42" s="4"/>
      <c r="AV42" s="4"/>
      <c r="AW42" s="7"/>
      <c r="AX42" s="146"/>
      <c r="BA42" s="24">
        <f t="shared" si="4"/>
        <v>0</v>
      </c>
      <c r="BB42" s="25">
        <f t="shared" si="16"/>
        <v>0</v>
      </c>
      <c r="BC42" s="25">
        <f t="shared" si="5"/>
        <v>0</v>
      </c>
      <c r="BD42" s="26"/>
      <c r="BE42" s="24">
        <f t="shared" si="6"/>
        <v>0</v>
      </c>
      <c r="BF42" s="25">
        <f t="shared" si="17"/>
        <v>0</v>
      </c>
      <c r="BG42" s="25">
        <f t="shared" si="7"/>
        <v>0</v>
      </c>
      <c r="BH42" s="26"/>
      <c r="BI42" s="24">
        <f t="shared" si="8"/>
        <v>0</v>
      </c>
      <c r="BJ42" s="25">
        <f t="shared" si="18"/>
        <v>0</v>
      </c>
      <c r="BK42" s="25">
        <f t="shared" si="9"/>
        <v>0</v>
      </c>
      <c r="BL42" s="26"/>
      <c r="BM42" s="24">
        <f t="shared" si="10"/>
        <v>0</v>
      </c>
      <c r="BN42" s="25">
        <f t="shared" si="19"/>
        <v>0</v>
      </c>
      <c r="BO42" s="25">
        <f t="shared" si="11"/>
        <v>0</v>
      </c>
    </row>
    <row r="43" spans="1:67" s="1" customFormat="1" ht="14.1" customHeight="1">
      <c r="A43" s="141"/>
      <c r="B43" s="142"/>
      <c r="C43" s="143" t="s">
        <v>25</v>
      </c>
      <c r="D43" s="144" t="s">
        <v>10</v>
      </c>
      <c r="E43" s="125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19"/>
      <c r="Z43" s="169"/>
      <c r="AA43" s="123"/>
      <c r="AB43" s="126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  <c r="AN43" s="123"/>
      <c r="AO43" s="123"/>
      <c r="AP43" s="123"/>
      <c r="AQ43" s="123"/>
      <c r="AR43" s="123"/>
      <c r="AS43" s="127"/>
      <c r="AT43" s="119"/>
      <c r="AU43" s="128"/>
      <c r="AV43" s="4"/>
      <c r="AW43" s="119"/>
      <c r="AX43" s="145"/>
      <c r="BA43" s="24">
        <f t="shared" si="4"/>
        <v>0</v>
      </c>
      <c r="BB43" s="25">
        <f t="shared" si="16"/>
        <v>0</v>
      </c>
      <c r="BC43" s="25">
        <f t="shared" si="5"/>
        <v>0</v>
      </c>
      <c r="BD43" s="26"/>
      <c r="BE43" s="24">
        <f t="shared" si="6"/>
        <v>0</v>
      </c>
      <c r="BF43" s="25">
        <f t="shared" si="17"/>
        <v>0</v>
      </c>
      <c r="BG43" s="25">
        <f t="shared" si="7"/>
        <v>0</v>
      </c>
      <c r="BH43" s="26"/>
      <c r="BI43" s="24">
        <f t="shared" si="8"/>
        <v>0</v>
      </c>
      <c r="BJ43" s="25">
        <f t="shared" si="18"/>
        <v>0</v>
      </c>
      <c r="BK43" s="25">
        <f t="shared" si="9"/>
        <v>0</v>
      </c>
      <c r="BL43" s="26"/>
      <c r="BM43" s="24">
        <f t="shared" si="10"/>
        <v>0</v>
      </c>
      <c r="BN43" s="25">
        <f t="shared" si="19"/>
        <v>0</v>
      </c>
      <c r="BO43" s="25">
        <f t="shared" si="11"/>
        <v>0</v>
      </c>
    </row>
    <row r="44" spans="1:67" s="1" customFormat="1" ht="14.1" customHeight="1">
      <c r="A44" s="137"/>
      <c r="B44" s="138"/>
      <c r="C44" s="139" t="s">
        <v>25</v>
      </c>
      <c r="D44" s="140" t="s">
        <v>10</v>
      </c>
      <c r="E44" s="74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68"/>
      <c r="Z44" s="168"/>
      <c r="AA44" s="22"/>
      <c r="AB44" s="75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76"/>
      <c r="AT44" s="68"/>
      <c r="AU44" s="77"/>
      <c r="AV44" s="4"/>
      <c r="AW44" s="68"/>
      <c r="AX44" s="145"/>
      <c r="BA44" s="24">
        <f t="shared" si="4"/>
        <v>0</v>
      </c>
      <c r="BB44" s="25">
        <f t="shared" si="16"/>
        <v>0</v>
      </c>
      <c r="BC44" s="25">
        <f t="shared" si="5"/>
        <v>0</v>
      </c>
      <c r="BD44" s="26"/>
      <c r="BE44" s="24">
        <f t="shared" si="6"/>
        <v>0</v>
      </c>
      <c r="BF44" s="25">
        <f t="shared" si="17"/>
        <v>0</v>
      </c>
      <c r="BG44" s="25">
        <f t="shared" si="7"/>
        <v>0</v>
      </c>
      <c r="BH44" s="26"/>
      <c r="BI44" s="24">
        <f t="shared" si="8"/>
        <v>0</v>
      </c>
      <c r="BJ44" s="25">
        <f t="shared" si="18"/>
        <v>0</v>
      </c>
      <c r="BK44" s="25">
        <f t="shared" si="9"/>
        <v>0</v>
      </c>
      <c r="BL44" s="26"/>
      <c r="BM44" s="24">
        <f t="shared" si="10"/>
        <v>0</v>
      </c>
      <c r="BN44" s="25">
        <f t="shared" si="19"/>
        <v>0</v>
      </c>
      <c r="BO44" s="25">
        <f t="shared" si="11"/>
        <v>0</v>
      </c>
    </row>
    <row r="45" spans="1:67" s="1" customFormat="1" ht="14.1" customHeight="1">
      <c r="A45" s="78"/>
      <c r="B45" s="79"/>
      <c r="C45" s="80" t="s">
        <v>25</v>
      </c>
      <c r="D45" s="81" t="s">
        <v>10</v>
      </c>
      <c r="E45" s="82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99"/>
      <c r="Z45" s="170"/>
      <c r="AA45" s="83"/>
      <c r="AB45" s="84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100"/>
      <c r="AT45" s="99"/>
      <c r="AU45" s="118"/>
      <c r="AV45" s="4"/>
      <c r="AW45" s="99"/>
      <c r="AX45" s="145"/>
      <c r="BA45" s="24">
        <f t="shared" si="4"/>
        <v>0</v>
      </c>
      <c r="BB45" s="25">
        <f t="shared" si="16"/>
        <v>0</v>
      </c>
      <c r="BC45" s="25">
        <f t="shared" si="5"/>
        <v>0</v>
      </c>
      <c r="BD45" s="26"/>
      <c r="BE45" s="24">
        <f t="shared" si="6"/>
        <v>0</v>
      </c>
      <c r="BF45" s="25">
        <f t="shared" si="17"/>
        <v>0</v>
      </c>
      <c r="BG45" s="25">
        <f t="shared" si="7"/>
        <v>0</v>
      </c>
      <c r="BH45" s="26"/>
      <c r="BI45" s="24">
        <f t="shared" si="8"/>
        <v>0</v>
      </c>
      <c r="BJ45" s="25">
        <f t="shared" si="18"/>
        <v>0</v>
      </c>
      <c r="BK45" s="25">
        <f t="shared" si="9"/>
        <v>0</v>
      </c>
      <c r="BL45" s="26"/>
      <c r="BM45" s="24">
        <f t="shared" si="10"/>
        <v>0</v>
      </c>
      <c r="BN45" s="25">
        <f t="shared" si="19"/>
        <v>0</v>
      </c>
      <c r="BO45" s="25">
        <f t="shared" si="11"/>
        <v>0</v>
      </c>
    </row>
    <row r="46" spans="1:67" s="1" customFormat="1" ht="14.1" customHeight="1">
      <c r="A46" s="137"/>
      <c r="B46" s="138"/>
      <c r="C46" s="139" t="s">
        <v>25</v>
      </c>
      <c r="D46" s="140" t="s">
        <v>10</v>
      </c>
      <c r="E46" s="74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68"/>
      <c r="Z46" s="168"/>
      <c r="AA46" s="22"/>
      <c r="AB46" s="75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76"/>
      <c r="AT46" s="68"/>
      <c r="AU46" s="77"/>
      <c r="AV46" s="4"/>
      <c r="AW46" s="68"/>
      <c r="AX46" s="145"/>
      <c r="BA46" s="24">
        <f t="shared" si="4"/>
        <v>0</v>
      </c>
      <c r="BB46" s="25">
        <f t="shared" si="16"/>
        <v>0</v>
      </c>
      <c r="BC46" s="25">
        <f t="shared" si="5"/>
        <v>0</v>
      </c>
      <c r="BD46" s="26"/>
      <c r="BE46" s="24">
        <f t="shared" si="6"/>
        <v>0</v>
      </c>
      <c r="BF46" s="25">
        <f t="shared" si="17"/>
        <v>0</v>
      </c>
      <c r="BG46" s="25">
        <f t="shared" si="7"/>
        <v>0</v>
      </c>
      <c r="BH46" s="26"/>
      <c r="BI46" s="24">
        <f t="shared" si="8"/>
        <v>0</v>
      </c>
      <c r="BJ46" s="25">
        <f t="shared" si="18"/>
        <v>0</v>
      </c>
      <c r="BK46" s="25">
        <f t="shared" si="9"/>
        <v>0</v>
      </c>
      <c r="BL46" s="26"/>
      <c r="BM46" s="24">
        <f t="shared" si="10"/>
        <v>0</v>
      </c>
      <c r="BN46" s="25">
        <f t="shared" si="19"/>
        <v>0</v>
      </c>
      <c r="BO46" s="25">
        <f t="shared" si="11"/>
        <v>0</v>
      </c>
    </row>
    <row r="47" spans="1:67" s="1" customFormat="1" ht="14.1" customHeight="1">
      <c r="A47" s="78"/>
      <c r="B47" s="79"/>
      <c r="C47" s="80" t="s">
        <v>25</v>
      </c>
      <c r="D47" s="81" t="s">
        <v>10</v>
      </c>
      <c r="E47" s="82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99"/>
      <c r="Z47" s="170"/>
      <c r="AA47" s="83"/>
      <c r="AB47" s="84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100"/>
      <c r="AT47" s="99"/>
      <c r="AU47" s="118"/>
      <c r="AV47" s="4"/>
      <c r="AW47" s="99"/>
      <c r="AX47" s="145"/>
      <c r="BA47" s="24">
        <f>SUM(BB47:BC47)</f>
        <v>0</v>
      </c>
      <c r="BB47" s="25">
        <f t="shared" si="16"/>
        <v>0</v>
      </c>
      <c r="BC47" s="25">
        <f>COUNTIF(AA47:AS47,0)</f>
        <v>0</v>
      </c>
      <c r="BD47" s="26"/>
      <c r="BE47" s="24">
        <f>BF47+BG47</f>
        <v>0</v>
      </c>
      <c r="BF47" s="25">
        <f t="shared" si="17"/>
        <v>0</v>
      </c>
      <c r="BG47" s="25">
        <f>COUNTIF(AA47:AS47,1)</f>
        <v>0</v>
      </c>
      <c r="BH47" s="26"/>
      <c r="BI47" s="24">
        <f>BJ47+BK47</f>
        <v>0</v>
      </c>
      <c r="BJ47" s="25">
        <f t="shared" si="18"/>
        <v>0</v>
      </c>
      <c r="BK47" s="25">
        <f>COUNTIF(AA47:AS47,2)</f>
        <v>0</v>
      </c>
      <c r="BL47" s="26"/>
      <c r="BM47" s="24">
        <f>BN47+BO47</f>
        <v>0</v>
      </c>
      <c r="BN47" s="25">
        <f t="shared" si="19"/>
        <v>0</v>
      </c>
      <c r="BO47" s="25">
        <f>COUNTIF(AA47:AS47,3)</f>
        <v>0</v>
      </c>
    </row>
    <row r="48" spans="1:67" s="1" customFormat="1" ht="14.1" customHeight="1" thickBot="1">
      <c r="A48" s="41"/>
      <c r="B48" s="42"/>
      <c r="C48" s="43" t="s">
        <v>25</v>
      </c>
      <c r="D48" s="46" t="s">
        <v>10</v>
      </c>
      <c r="E48" s="85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86"/>
      <c r="Z48" s="171"/>
      <c r="AA48" s="43"/>
      <c r="AB48" s="87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88"/>
      <c r="AT48" s="86"/>
      <c r="AU48" s="89"/>
      <c r="AV48" s="4"/>
      <c r="AW48" s="86"/>
      <c r="AX48" s="145"/>
      <c r="BA48" s="24">
        <f t="shared" si="4"/>
        <v>0</v>
      </c>
      <c r="BB48" s="25">
        <f t="shared" si="16"/>
        <v>0</v>
      </c>
      <c r="BC48" s="25">
        <f t="shared" si="5"/>
        <v>0</v>
      </c>
      <c r="BD48" s="26"/>
      <c r="BE48" s="24">
        <f t="shared" si="6"/>
        <v>0</v>
      </c>
      <c r="BF48" s="25">
        <f t="shared" si="17"/>
        <v>0</v>
      </c>
      <c r="BG48" s="25">
        <f t="shared" si="7"/>
        <v>0</v>
      </c>
      <c r="BH48" s="26"/>
      <c r="BI48" s="24">
        <f t="shared" si="8"/>
        <v>0</v>
      </c>
      <c r="BJ48" s="25">
        <f t="shared" si="18"/>
        <v>0</v>
      </c>
      <c r="BK48" s="25">
        <f t="shared" si="9"/>
        <v>0</v>
      </c>
      <c r="BL48" s="26"/>
      <c r="BM48" s="24">
        <f t="shared" si="10"/>
        <v>0</v>
      </c>
      <c r="BN48" s="25">
        <f t="shared" si="19"/>
        <v>0</v>
      </c>
      <c r="BO48" s="25">
        <f t="shared" si="11"/>
        <v>0</v>
      </c>
    </row>
    <row r="49" spans="1:68" s="1" customFormat="1" ht="12" customHeight="1">
      <c r="AA49" s="23"/>
      <c r="AT49" s="23"/>
      <c r="BE49" s="27"/>
      <c r="BF49" s="28"/>
      <c r="BG49" s="28"/>
      <c r="BL49" s="6"/>
      <c r="BM49" s="27"/>
      <c r="BN49" s="28"/>
      <c r="BO49" s="28"/>
      <c r="BP49" s="6"/>
    </row>
    <row r="50" spans="1:68" s="1" customFormat="1" ht="12" customHeight="1">
      <c r="AA50" s="23"/>
      <c r="AT50" s="23"/>
      <c r="BE50" s="27"/>
      <c r="BF50" s="28"/>
      <c r="BG50" s="28"/>
      <c r="BL50" s="6"/>
      <c r="BM50" s="27"/>
      <c r="BN50" s="28"/>
      <c r="BO50" s="28"/>
      <c r="BP50" s="6"/>
    </row>
    <row r="51" spans="1:68" s="21" customFormat="1" ht="15.75" customHeight="1">
      <c r="A51" s="186" t="s">
        <v>87</v>
      </c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51"/>
      <c r="AY51" s="51"/>
    </row>
    <row r="52" spans="1:68" s="6" customFormat="1" ht="16.5" customHeight="1">
      <c r="B52" s="186" t="s">
        <v>29</v>
      </c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51"/>
      <c r="AY52" s="51"/>
    </row>
    <row r="53" spans="1:68" s="17" customFormat="1" ht="12" customHeight="1">
      <c r="BA53" s="27"/>
      <c r="BB53" s="28"/>
      <c r="BC53" s="28"/>
      <c r="BD53" s="29"/>
      <c r="BE53" s="27"/>
      <c r="BF53" s="28"/>
      <c r="BG53" s="28"/>
      <c r="BH53" s="29"/>
      <c r="BI53" s="27"/>
      <c r="BJ53" s="28"/>
      <c r="BK53" s="28"/>
      <c r="BL53" s="29"/>
      <c r="BM53" s="27"/>
      <c r="BN53" s="28"/>
      <c r="BO53" s="28"/>
    </row>
    <row r="54" spans="1:68" s="17" customFormat="1" ht="12" customHeight="1">
      <c r="A54" s="186" t="s">
        <v>28</v>
      </c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BA54" s="27"/>
      <c r="BB54" s="28"/>
      <c r="BC54" s="28"/>
      <c r="BD54" s="29"/>
      <c r="BE54" s="27"/>
      <c r="BF54" s="28"/>
      <c r="BG54" s="28"/>
      <c r="BH54" s="29"/>
      <c r="BI54" s="27"/>
      <c r="BJ54" s="28"/>
      <c r="BK54" s="28"/>
      <c r="BL54" s="29"/>
      <c r="BM54" s="27"/>
      <c r="BN54" s="28"/>
      <c r="BO54" s="28"/>
    </row>
    <row r="55" spans="1:68" s="17" customFormat="1" ht="12" customHeight="1">
      <c r="A55" s="4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7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7"/>
      <c r="AU55" s="4"/>
      <c r="AV55" s="4"/>
      <c r="AW55" s="7"/>
      <c r="BA55" s="27"/>
      <c r="BB55" s="28"/>
      <c r="BC55" s="28"/>
      <c r="BD55" s="29"/>
      <c r="BE55" s="27"/>
      <c r="BF55" s="28"/>
      <c r="BG55" s="28"/>
      <c r="BH55" s="29"/>
      <c r="BI55" s="27"/>
      <c r="BJ55" s="28"/>
      <c r="BK55" s="28"/>
      <c r="BL55" s="29"/>
      <c r="BM55" s="27"/>
      <c r="BN55" s="28"/>
      <c r="BO55" s="28"/>
    </row>
    <row r="56" spans="1:68" s="17" customFormat="1" ht="12" customHeight="1">
      <c r="A56" s="4"/>
      <c r="B56" s="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7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7"/>
      <c r="AU56" s="4"/>
      <c r="AV56" s="4"/>
      <c r="AW56" s="7"/>
      <c r="BA56" s="27"/>
      <c r="BB56" s="28"/>
      <c r="BC56" s="28"/>
      <c r="BD56" s="29"/>
      <c r="BE56" s="27"/>
      <c r="BF56" s="28"/>
      <c r="BG56" s="28"/>
      <c r="BH56" s="29"/>
      <c r="BI56" s="27"/>
      <c r="BJ56" s="28"/>
      <c r="BK56" s="28"/>
      <c r="BL56" s="29"/>
      <c r="BM56" s="27"/>
      <c r="BN56" s="28"/>
      <c r="BO56" s="28"/>
    </row>
    <row r="57" spans="1:68" s="17" customFormat="1" ht="12" customHeight="1">
      <c r="A57" s="4"/>
      <c r="B57" s="5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7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7"/>
      <c r="AU57" s="4"/>
      <c r="AV57" s="4"/>
      <c r="AW57" s="7"/>
      <c r="BA57" s="27"/>
      <c r="BB57" s="28"/>
      <c r="BC57" s="28"/>
      <c r="BD57" s="29"/>
      <c r="BE57" s="27"/>
      <c r="BF57" s="28"/>
      <c r="BG57" s="28"/>
      <c r="BH57" s="29"/>
      <c r="BI57" s="27"/>
      <c r="BJ57" s="28"/>
      <c r="BK57" s="28"/>
      <c r="BL57" s="29"/>
      <c r="BM57" s="27"/>
      <c r="BN57" s="28"/>
      <c r="BO57" s="28"/>
    </row>
    <row r="58" spans="1:68" s="17" customFormat="1" ht="15" customHeight="1">
      <c r="A58" s="4"/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7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7"/>
      <c r="AU58" s="4"/>
      <c r="AV58" s="4"/>
      <c r="AW58" s="7"/>
    </row>
    <row r="59" spans="1:68" s="17" customFormat="1" ht="12" customHeight="1">
      <c r="A59" s="4"/>
      <c r="B59" s="5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7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7"/>
      <c r="AU59" s="4"/>
      <c r="AV59" s="4"/>
      <c r="AW59" s="7"/>
      <c r="BA59" s="27"/>
      <c r="BB59" s="28"/>
      <c r="BC59" s="28"/>
      <c r="BD59" s="29"/>
      <c r="BE59" s="27"/>
      <c r="BF59" s="28"/>
      <c r="BG59" s="28"/>
      <c r="BH59" s="29"/>
      <c r="BI59" s="27"/>
      <c r="BJ59" s="28"/>
      <c r="BK59" s="28"/>
      <c r="BL59" s="29"/>
      <c r="BM59" s="27"/>
      <c r="BN59" s="28"/>
      <c r="BO59" s="28"/>
    </row>
    <row r="60" spans="1:68" s="17" customFormat="1" ht="12" customHeight="1">
      <c r="A60" s="4"/>
      <c r="B60" s="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7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7"/>
      <c r="AU60" s="4"/>
      <c r="AV60" s="4"/>
      <c r="AW60" s="7"/>
      <c r="BA60" s="27"/>
      <c r="BB60" s="28"/>
      <c r="BC60" s="28"/>
      <c r="BD60" s="29"/>
      <c r="BE60" s="27"/>
      <c r="BF60" s="28"/>
      <c r="BG60" s="28"/>
      <c r="BH60" s="29"/>
      <c r="BI60" s="27"/>
      <c r="BJ60" s="28"/>
      <c r="BK60" s="28"/>
      <c r="BL60" s="29"/>
      <c r="BM60" s="27"/>
      <c r="BN60" s="28"/>
      <c r="BO60" s="28"/>
    </row>
    <row r="61" spans="1:68" s="17" customFormat="1" ht="12" customHeight="1">
      <c r="A61" s="4"/>
      <c r="B61" s="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7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7"/>
      <c r="AU61" s="4"/>
      <c r="AV61" s="4"/>
      <c r="AW61" s="7"/>
      <c r="BA61" s="27"/>
      <c r="BB61" s="28"/>
      <c r="BC61" s="28"/>
      <c r="BD61" s="29"/>
      <c r="BE61" s="27"/>
      <c r="BF61" s="28"/>
      <c r="BG61" s="28"/>
      <c r="BH61" s="29"/>
      <c r="BI61" s="27"/>
      <c r="BJ61" s="28"/>
      <c r="BK61" s="28"/>
      <c r="BL61" s="29"/>
      <c r="BM61" s="27"/>
      <c r="BN61" s="28"/>
      <c r="BO61" s="28"/>
    </row>
    <row r="62" spans="1:68" s="17" customFormat="1" ht="12" customHeight="1">
      <c r="A62" s="4"/>
      <c r="B62" s="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7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7"/>
      <c r="AU62" s="4"/>
      <c r="AV62" s="4"/>
      <c r="AW62" s="7"/>
      <c r="BA62" s="27"/>
      <c r="BB62" s="28"/>
      <c r="BC62" s="28"/>
      <c r="BD62" s="29"/>
      <c r="BE62" s="27"/>
      <c r="BF62" s="28"/>
      <c r="BG62" s="28"/>
      <c r="BH62" s="29"/>
      <c r="BI62" s="27"/>
      <c r="BJ62" s="28"/>
      <c r="BK62" s="28"/>
      <c r="BL62" s="29"/>
      <c r="BM62" s="27"/>
      <c r="BN62" s="28"/>
      <c r="BO62" s="28"/>
    </row>
    <row r="63" spans="1:68" s="17" customFormat="1" ht="12" customHeight="1">
      <c r="A63" s="4"/>
      <c r="B63" s="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7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7"/>
      <c r="AU63" s="4"/>
      <c r="AV63" s="4"/>
      <c r="AW63" s="7"/>
      <c r="BA63" s="27"/>
      <c r="BB63" s="28"/>
      <c r="BC63" s="28"/>
      <c r="BD63" s="29"/>
      <c r="BE63" s="27"/>
      <c r="BF63" s="28"/>
      <c r="BG63" s="28"/>
      <c r="BH63" s="29"/>
      <c r="BI63" s="27"/>
      <c r="BJ63" s="28"/>
      <c r="BK63" s="28"/>
      <c r="BL63" s="29"/>
      <c r="BM63" s="27"/>
      <c r="BN63" s="28"/>
      <c r="BO63" s="28"/>
    </row>
    <row r="64" spans="1:68" s="17" customFormat="1" ht="12" customHeight="1">
      <c r="A64" s="4"/>
      <c r="B64" s="5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7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7"/>
      <c r="AU64" s="4"/>
      <c r="AV64" s="4"/>
      <c r="AW64" s="7"/>
      <c r="BA64" s="27"/>
      <c r="BB64" s="28"/>
      <c r="BC64" s="28"/>
      <c r="BD64" s="29"/>
      <c r="BE64" s="27"/>
      <c r="BF64" s="28"/>
      <c r="BG64" s="28"/>
      <c r="BH64" s="29"/>
      <c r="BI64" s="27"/>
      <c r="BJ64" s="28"/>
      <c r="BK64" s="28"/>
      <c r="BL64" s="29"/>
      <c r="BM64" s="27"/>
      <c r="BN64" s="28"/>
      <c r="BO64" s="28"/>
    </row>
    <row r="65" spans="1:67" s="17" customFormat="1" ht="12" customHeight="1">
      <c r="A65" s="4"/>
      <c r="B65" s="5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7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7"/>
      <c r="AU65" s="4"/>
      <c r="AV65" s="4"/>
      <c r="AW65" s="7"/>
      <c r="BA65" s="27"/>
      <c r="BB65" s="28"/>
      <c r="BC65" s="28"/>
      <c r="BD65" s="29"/>
      <c r="BE65" s="27"/>
      <c r="BF65" s="28"/>
      <c r="BG65" s="28"/>
      <c r="BH65" s="29"/>
      <c r="BI65" s="27"/>
      <c r="BJ65" s="28"/>
      <c r="BK65" s="28"/>
      <c r="BL65" s="29"/>
      <c r="BM65" s="27"/>
      <c r="BN65" s="28"/>
      <c r="BO65" s="28"/>
    </row>
    <row r="66" spans="1:67" s="17" customFormat="1" ht="12" customHeight="1">
      <c r="A66" s="4"/>
      <c r="B66" s="5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7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7"/>
      <c r="AU66" s="4"/>
      <c r="AV66" s="4"/>
      <c r="AW66" s="7"/>
      <c r="BA66" s="27"/>
      <c r="BB66" s="28"/>
      <c r="BC66" s="28"/>
      <c r="BD66" s="29"/>
      <c r="BE66" s="27"/>
      <c r="BF66" s="28"/>
      <c r="BG66" s="28"/>
      <c r="BH66" s="29"/>
      <c r="BI66" s="27"/>
      <c r="BJ66" s="28"/>
      <c r="BK66" s="28"/>
      <c r="BL66" s="29"/>
      <c r="BM66" s="27"/>
      <c r="BN66" s="28"/>
      <c r="BO66" s="28"/>
    </row>
    <row r="67" spans="1:67" s="17" customFormat="1" ht="12" customHeight="1">
      <c r="A67" s="4"/>
      <c r="B67" s="5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7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7"/>
      <c r="AU67" s="4"/>
      <c r="AV67" s="4"/>
      <c r="AW67" s="7"/>
      <c r="BA67" s="27"/>
      <c r="BB67" s="28"/>
      <c r="BC67" s="28"/>
      <c r="BD67" s="29"/>
      <c r="BE67" s="27"/>
      <c r="BF67" s="28"/>
      <c r="BG67" s="28"/>
      <c r="BH67" s="29"/>
      <c r="BI67" s="27"/>
      <c r="BJ67" s="28"/>
      <c r="BK67" s="28"/>
      <c r="BL67" s="29"/>
      <c r="BM67" s="27"/>
      <c r="BN67" s="28"/>
      <c r="BO67" s="28"/>
    </row>
    <row r="68" spans="1:67" s="17" customFormat="1" ht="12" customHeight="1">
      <c r="A68" s="4"/>
      <c r="B68" s="5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7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7"/>
      <c r="AU68" s="4"/>
      <c r="AV68" s="4"/>
      <c r="AW68" s="7"/>
      <c r="BA68" s="27"/>
      <c r="BB68" s="28"/>
      <c r="BC68" s="28"/>
      <c r="BD68" s="29"/>
      <c r="BE68" s="27"/>
      <c r="BF68" s="28"/>
      <c r="BG68" s="28"/>
      <c r="BH68" s="29"/>
      <c r="BI68" s="27"/>
      <c r="BJ68" s="28"/>
      <c r="BK68" s="28"/>
      <c r="BL68" s="29"/>
      <c r="BM68" s="27"/>
      <c r="BN68" s="28"/>
      <c r="BO68" s="28"/>
    </row>
    <row r="69" spans="1:67" s="17" customFormat="1" ht="12" customHeight="1">
      <c r="A69" s="4"/>
      <c r="B69" s="5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7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7"/>
      <c r="AU69" s="4"/>
      <c r="AV69" s="4"/>
      <c r="AW69" s="7"/>
      <c r="BA69" s="27"/>
      <c r="BB69" s="28"/>
      <c r="BC69" s="28"/>
      <c r="BD69" s="29"/>
      <c r="BE69" s="27"/>
      <c r="BF69" s="28"/>
      <c r="BG69" s="28"/>
      <c r="BH69" s="29"/>
      <c r="BI69" s="27"/>
      <c r="BJ69" s="28"/>
      <c r="BK69" s="28"/>
      <c r="BL69" s="29"/>
      <c r="BM69" s="27"/>
      <c r="BN69" s="28"/>
      <c r="BO69" s="28"/>
    </row>
    <row r="70" spans="1:67" s="17" customFormat="1" ht="12" customHeight="1">
      <c r="A70" s="4"/>
      <c r="B70" s="5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7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7"/>
      <c r="AU70" s="4"/>
      <c r="AV70" s="4"/>
      <c r="AW70" s="7"/>
      <c r="BA70" s="27"/>
      <c r="BB70" s="28"/>
      <c r="BC70" s="28"/>
      <c r="BD70" s="29"/>
      <c r="BE70" s="27"/>
      <c r="BF70" s="28"/>
      <c r="BG70" s="28"/>
      <c r="BH70" s="29"/>
      <c r="BI70" s="27"/>
      <c r="BJ70" s="28"/>
      <c r="BK70" s="28"/>
      <c r="BL70" s="29"/>
      <c r="BM70" s="27"/>
      <c r="BN70" s="28"/>
      <c r="BO70" s="28"/>
    </row>
    <row r="71" spans="1:67" s="17" customFormat="1" ht="12" customHeight="1">
      <c r="A71" s="4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7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7"/>
      <c r="AU71" s="4"/>
      <c r="AV71" s="4"/>
      <c r="AW71" s="7"/>
      <c r="BA71" s="27"/>
      <c r="BB71" s="28"/>
      <c r="BC71" s="28"/>
      <c r="BD71" s="29"/>
      <c r="BE71" s="27"/>
      <c r="BF71" s="28"/>
      <c r="BG71" s="28"/>
      <c r="BH71" s="29"/>
      <c r="BI71" s="27"/>
      <c r="BJ71" s="28"/>
      <c r="BK71" s="28"/>
      <c r="BL71" s="29"/>
      <c r="BM71" s="27"/>
      <c r="BN71" s="28"/>
      <c r="BO71" s="28"/>
    </row>
    <row r="72" spans="1:67" s="17" customFormat="1" ht="12" customHeight="1">
      <c r="A72" s="4"/>
      <c r="B72" s="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7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7"/>
      <c r="AU72" s="4"/>
      <c r="AV72" s="4"/>
      <c r="AW72" s="7"/>
      <c r="BA72" s="27"/>
      <c r="BB72" s="28"/>
      <c r="BC72" s="28"/>
      <c r="BD72" s="29"/>
      <c r="BE72" s="27"/>
      <c r="BF72" s="28"/>
      <c r="BG72" s="28"/>
      <c r="BH72" s="29"/>
      <c r="BI72" s="27"/>
      <c r="BJ72" s="28"/>
      <c r="BK72" s="28"/>
      <c r="BL72" s="29"/>
      <c r="BM72" s="27"/>
      <c r="BN72" s="28"/>
      <c r="BO72" s="28"/>
    </row>
    <row r="73" spans="1:67" s="17" customFormat="1" ht="12" customHeight="1">
      <c r="A73" s="4"/>
      <c r="B73" s="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7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7"/>
      <c r="AU73" s="4"/>
      <c r="AV73" s="4"/>
      <c r="AW73" s="7"/>
      <c r="BA73" s="27"/>
      <c r="BB73" s="28"/>
      <c r="BC73" s="28"/>
      <c r="BD73" s="29"/>
      <c r="BE73" s="27"/>
      <c r="BF73" s="28"/>
      <c r="BG73" s="28"/>
      <c r="BH73" s="29"/>
      <c r="BI73" s="27"/>
      <c r="BJ73" s="28"/>
      <c r="BK73" s="28"/>
      <c r="BL73" s="29"/>
      <c r="BM73" s="27"/>
      <c r="BN73" s="28"/>
      <c r="BO73" s="28"/>
    </row>
    <row r="74" spans="1:67" s="17" customFormat="1" ht="14.25" customHeight="1">
      <c r="A74" s="4"/>
      <c r="B74" s="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7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7"/>
      <c r="AU74" s="4"/>
      <c r="AV74" s="4"/>
      <c r="AW74" s="7"/>
      <c r="BA74" s="27"/>
      <c r="BB74" s="28"/>
      <c r="BC74" s="28"/>
      <c r="BD74" s="29"/>
      <c r="BE74" s="27"/>
      <c r="BF74" s="28"/>
      <c r="BG74" s="28"/>
      <c r="BH74" s="29"/>
      <c r="BI74" s="27"/>
      <c r="BJ74" s="28"/>
      <c r="BK74" s="28"/>
      <c r="BL74" s="29"/>
      <c r="BM74" s="27"/>
      <c r="BN74" s="28"/>
      <c r="BO74" s="28"/>
    </row>
    <row r="75" spans="1:67" s="17" customFormat="1" ht="12" customHeight="1">
      <c r="A75" s="4"/>
      <c r="B75" s="5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7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7"/>
      <c r="AU75" s="4"/>
      <c r="AV75" s="4"/>
      <c r="AW75" s="7"/>
      <c r="BA75" s="27"/>
      <c r="BB75" s="28"/>
      <c r="BC75" s="28"/>
      <c r="BD75" s="29"/>
      <c r="BE75" s="27"/>
      <c r="BF75" s="28"/>
      <c r="BG75" s="28"/>
      <c r="BH75" s="29"/>
      <c r="BI75" s="27"/>
      <c r="BJ75" s="28"/>
      <c r="BK75" s="28"/>
      <c r="BL75" s="29"/>
      <c r="BM75" s="27"/>
      <c r="BN75" s="28"/>
      <c r="BO75" s="28"/>
    </row>
    <row r="76" spans="1:67" s="17" customFormat="1" ht="12" customHeight="1">
      <c r="A76" s="4"/>
      <c r="B76" s="5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7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7"/>
      <c r="AU76" s="4"/>
      <c r="AV76" s="4"/>
      <c r="AW76" s="7"/>
      <c r="BA76" s="27"/>
      <c r="BB76" s="28"/>
      <c r="BC76" s="28"/>
      <c r="BD76" s="29"/>
      <c r="BE76" s="27"/>
      <c r="BF76" s="28"/>
      <c r="BG76" s="28"/>
      <c r="BH76" s="29"/>
      <c r="BI76" s="27"/>
      <c r="BJ76" s="28"/>
      <c r="BK76" s="28"/>
      <c r="BL76" s="29"/>
      <c r="BM76" s="27"/>
      <c r="BN76" s="28"/>
      <c r="BO76" s="28"/>
    </row>
    <row r="77" spans="1:67" s="17" customFormat="1" ht="12" customHeight="1">
      <c r="A77" s="4"/>
      <c r="B77" s="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7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7"/>
      <c r="AU77" s="4"/>
      <c r="AV77" s="4"/>
      <c r="AW77" s="7"/>
      <c r="BA77" s="27"/>
      <c r="BB77" s="28"/>
      <c r="BC77" s="28"/>
      <c r="BD77" s="29"/>
      <c r="BE77" s="27"/>
      <c r="BF77" s="28"/>
      <c r="BG77" s="28"/>
      <c r="BH77" s="29"/>
      <c r="BI77" s="27"/>
      <c r="BJ77" s="28"/>
      <c r="BK77" s="28"/>
      <c r="BL77" s="29"/>
      <c r="BM77" s="27"/>
      <c r="BN77" s="28"/>
      <c r="BO77" s="28"/>
    </row>
    <row r="78" spans="1:67" s="17" customFormat="1" ht="12" customHeight="1">
      <c r="A78" s="4"/>
      <c r="B78" s="5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7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7"/>
      <c r="AU78" s="4"/>
      <c r="AV78" s="4"/>
      <c r="AW78" s="7"/>
      <c r="BA78" s="27"/>
      <c r="BB78" s="28"/>
      <c r="BC78" s="28"/>
      <c r="BD78" s="29"/>
      <c r="BE78" s="27"/>
      <c r="BF78" s="28"/>
      <c r="BG78" s="28"/>
      <c r="BH78" s="29"/>
      <c r="BI78" s="27"/>
      <c r="BJ78" s="28"/>
      <c r="BK78" s="28"/>
      <c r="BL78" s="29"/>
      <c r="BM78" s="27"/>
      <c r="BN78" s="28"/>
      <c r="BO78" s="28"/>
    </row>
    <row r="79" spans="1:67" s="17" customFormat="1" ht="12" customHeight="1">
      <c r="A79" s="4"/>
      <c r="B79" s="5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7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7"/>
      <c r="AU79" s="4"/>
      <c r="AV79" s="4"/>
      <c r="AW79" s="7"/>
      <c r="BA79" s="27"/>
      <c r="BB79" s="28"/>
      <c r="BC79" s="28"/>
      <c r="BD79" s="29"/>
      <c r="BE79" s="27"/>
      <c r="BF79" s="28"/>
      <c r="BG79" s="28"/>
      <c r="BH79" s="29"/>
      <c r="BI79" s="27"/>
      <c r="BJ79" s="28"/>
      <c r="BK79" s="28"/>
      <c r="BL79" s="29"/>
      <c r="BM79" s="27"/>
      <c r="BN79" s="28"/>
      <c r="BO79" s="28"/>
    </row>
    <row r="80" spans="1:67" s="17" customFormat="1" ht="12" customHeight="1">
      <c r="A80" s="4"/>
      <c r="B80" s="5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7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7"/>
      <c r="AU80" s="4"/>
      <c r="AV80" s="4"/>
      <c r="AW80" s="7"/>
      <c r="BA80" s="27"/>
      <c r="BB80" s="28"/>
      <c r="BC80" s="28"/>
      <c r="BD80" s="29"/>
      <c r="BE80" s="27"/>
      <c r="BF80" s="28"/>
      <c r="BG80" s="28"/>
      <c r="BH80" s="29"/>
      <c r="BI80" s="27"/>
      <c r="BJ80" s="28"/>
      <c r="BK80" s="28"/>
      <c r="BL80" s="29"/>
      <c r="BM80" s="27"/>
      <c r="BN80" s="28"/>
      <c r="BO80" s="28"/>
    </row>
    <row r="81" spans="1:67" s="17" customFormat="1" ht="12" customHeight="1">
      <c r="A81" s="4"/>
      <c r="B81" s="5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7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7"/>
      <c r="AU81" s="4"/>
      <c r="AV81" s="4"/>
      <c r="AW81" s="7"/>
      <c r="BA81" s="27"/>
      <c r="BB81" s="28"/>
      <c r="BC81" s="28"/>
      <c r="BD81" s="29"/>
      <c r="BE81" s="27"/>
      <c r="BF81" s="28"/>
      <c r="BG81" s="28"/>
      <c r="BH81" s="29"/>
      <c r="BI81" s="27"/>
      <c r="BJ81" s="28"/>
      <c r="BK81" s="28"/>
      <c r="BL81" s="29"/>
      <c r="BM81" s="27"/>
      <c r="BN81" s="28"/>
      <c r="BO81" s="28"/>
    </row>
    <row r="82" spans="1:67" s="17" customFormat="1" ht="12" customHeight="1">
      <c r="A82" s="4"/>
      <c r="B82" s="5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7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7"/>
      <c r="AU82" s="4"/>
      <c r="AV82" s="4"/>
      <c r="AW82" s="7"/>
      <c r="BA82" s="27"/>
      <c r="BB82" s="28"/>
      <c r="BC82" s="28"/>
      <c r="BD82" s="29"/>
      <c r="BE82" s="27"/>
      <c r="BF82" s="28"/>
      <c r="BG82" s="28"/>
      <c r="BH82" s="29"/>
      <c r="BI82" s="27"/>
      <c r="BJ82" s="28"/>
      <c r="BK82" s="28"/>
      <c r="BL82" s="29"/>
      <c r="BM82" s="27"/>
      <c r="BN82" s="28"/>
      <c r="BO82" s="28"/>
    </row>
    <row r="83" spans="1:67" s="17" customFormat="1" ht="12" customHeight="1">
      <c r="A83" s="4"/>
      <c r="B83" s="5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7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7"/>
      <c r="AU83" s="4"/>
      <c r="AV83" s="4"/>
      <c r="AW83" s="7"/>
    </row>
    <row r="84" spans="1:67" s="17" customFormat="1">
      <c r="A84" s="4"/>
      <c r="B84" s="5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7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T84" s="32"/>
      <c r="AW84" s="34"/>
    </row>
    <row r="85" spans="1:67" s="17" customFormat="1">
      <c r="A85" s="4"/>
      <c r="B85" s="5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7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T85" s="32"/>
      <c r="AW85" s="34"/>
    </row>
    <row r="86" spans="1:67" s="17" customFormat="1">
      <c r="A86" s="33"/>
      <c r="B86" s="33"/>
      <c r="W86" s="32"/>
      <c r="AA86" s="32"/>
      <c r="AT86" s="32"/>
      <c r="AW86" s="34"/>
    </row>
    <row r="87" spans="1:67" s="17" customFormat="1">
      <c r="A87" s="33"/>
      <c r="B87" s="33"/>
      <c r="W87" s="32"/>
      <c r="AA87" s="32"/>
      <c r="AT87" s="32"/>
      <c r="AW87" s="34"/>
    </row>
    <row r="88" spans="1:67" s="17" customFormat="1">
      <c r="A88" s="33"/>
      <c r="B88" s="33"/>
      <c r="W88" s="32"/>
      <c r="AA88" s="32"/>
      <c r="AT88" s="32"/>
      <c r="AW88" s="34"/>
    </row>
    <row r="89" spans="1:67" s="17" customFormat="1">
      <c r="A89" s="33"/>
      <c r="B89" s="33"/>
      <c r="W89" s="32"/>
      <c r="AA89" s="32"/>
      <c r="AT89" s="32"/>
      <c r="AW89" s="34"/>
    </row>
    <row r="90" spans="1:67" s="17" customFormat="1">
      <c r="A90" s="33"/>
      <c r="B90" s="33"/>
      <c r="W90" s="32"/>
      <c r="AA90" s="32"/>
      <c r="AT90" s="32"/>
      <c r="AW90" s="34"/>
    </row>
    <row r="91" spans="1:67" s="17" customFormat="1">
      <c r="A91" s="33"/>
      <c r="B91" s="33"/>
      <c r="W91" s="32"/>
      <c r="AA91" s="32"/>
      <c r="AT91" s="32"/>
      <c r="AW91" s="34"/>
    </row>
    <row r="92" spans="1:67" s="17" customFormat="1">
      <c r="A92" s="33"/>
      <c r="B92" s="33"/>
      <c r="W92" s="32"/>
      <c r="AA92" s="32"/>
      <c r="AT92" s="32"/>
      <c r="AW92" s="34"/>
    </row>
    <row r="93" spans="1:67" s="17" customFormat="1">
      <c r="A93" s="33"/>
      <c r="B93" s="33"/>
      <c r="W93" s="32"/>
      <c r="AA93" s="32"/>
      <c r="AT93" s="32"/>
      <c r="AW93" s="34"/>
    </row>
    <row r="94" spans="1:67" s="17" customFormat="1">
      <c r="A94" s="33"/>
      <c r="B94" s="33"/>
      <c r="Q94" s="32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2"/>
      <c r="AT94" s="32"/>
      <c r="AW94" s="34"/>
    </row>
    <row r="95" spans="1:67">
      <c r="A95" s="33"/>
      <c r="B95" s="33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32"/>
      <c r="X95" s="17"/>
      <c r="Y95" s="17"/>
      <c r="Z95" s="17"/>
      <c r="AA95" s="32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5"/>
      <c r="AT95" s="16"/>
      <c r="AU95" s="15"/>
      <c r="AV95" s="17"/>
      <c r="AW95" s="18"/>
    </row>
    <row r="96" spans="1:67">
      <c r="A96" s="33"/>
      <c r="B96" s="33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32"/>
      <c r="X96" s="17"/>
      <c r="Y96" s="17"/>
      <c r="Z96" s="17"/>
      <c r="AA96" s="32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5"/>
      <c r="AT96" s="16"/>
      <c r="AU96" s="15"/>
      <c r="AV96" s="17"/>
      <c r="AW96" s="18"/>
    </row>
    <row r="97" spans="1:49">
      <c r="A97" s="14"/>
      <c r="B97" s="14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6"/>
      <c r="X97" s="15"/>
      <c r="Y97" s="15"/>
      <c r="Z97" s="15"/>
      <c r="AA97" s="16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6"/>
      <c r="AU97" s="15"/>
      <c r="AV97" s="17"/>
      <c r="AW97" s="18"/>
    </row>
    <row r="98" spans="1:49">
      <c r="A98" s="14"/>
      <c r="B98" s="14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6"/>
      <c r="X98" s="15"/>
      <c r="Y98" s="15"/>
      <c r="Z98" s="15"/>
      <c r="AA98" s="16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6"/>
      <c r="AU98" s="15"/>
      <c r="AV98" s="17"/>
      <c r="AW98" s="18"/>
    </row>
    <row r="99" spans="1:49">
      <c r="A99" s="14"/>
      <c r="B99" s="14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6"/>
      <c r="X99" s="15"/>
      <c r="Y99" s="15"/>
      <c r="Z99" s="15"/>
      <c r="AA99" s="16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6"/>
      <c r="AU99" s="15"/>
      <c r="AV99" s="17"/>
      <c r="AW99" s="18"/>
    </row>
    <row r="100" spans="1:49">
      <c r="A100" s="14"/>
      <c r="B100" s="14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6"/>
      <c r="X100" s="15"/>
      <c r="Y100" s="15"/>
      <c r="Z100" s="15"/>
      <c r="AA100" s="16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6"/>
      <c r="AU100" s="15"/>
      <c r="AV100" s="17"/>
      <c r="AW100" s="18"/>
    </row>
    <row r="101" spans="1:49">
      <c r="A101" s="14"/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6"/>
      <c r="X101" s="15"/>
      <c r="Y101" s="15"/>
      <c r="Z101" s="15"/>
      <c r="AA101" s="16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</row>
    <row r="102" spans="1:49">
      <c r="A102" s="14"/>
      <c r="B102" s="1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6"/>
      <c r="X102" s="15"/>
      <c r="Y102" s="15"/>
      <c r="Z102" s="15"/>
      <c r="AA102" s="16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</row>
  </sheetData>
  <mergeCells count="10">
    <mergeCell ref="AX8:AX10"/>
    <mergeCell ref="AY8:AY10"/>
    <mergeCell ref="A51:AW51"/>
    <mergeCell ref="B52:AW52"/>
    <mergeCell ref="A54:AW54"/>
    <mergeCell ref="L6:AH6"/>
    <mergeCell ref="C2:AT2"/>
    <mergeCell ref="C3:AU3"/>
    <mergeCell ref="C4:AS4"/>
    <mergeCell ref="C5:AS5"/>
  </mergeCells>
  <phoneticPr fontId="0" type="noConversion"/>
  <hyperlinks>
    <hyperlink ref="L6" r:id="rId1"/>
  </hyperlinks>
  <pageMargins left="0.15748031496062992" right="0" top="0" bottom="0" header="0" footer="0"/>
  <pageSetup paperSize="9" scale="81" fitToWidth="27" fitToHeight="32" orientation="landscape" horizontalDpi="300" verticalDpi="300" r:id="rId2"/>
  <headerFooter alignWithMargins="0"/>
  <rowBreaks count="1" manualBreakCount="1">
    <brk id="59" max="52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2" sqref="J22"/>
    </sheetView>
  </sheetViews>
  <sheetFormatPr defaultRowHeight="12.75"/>
  <cols>
    <col min="1" max="1" width="3.28515625" customWidth="1"/>
    <col min="2" max="2" width="17.5703125" customWidth="1"/>
    <col min="3" max="3" width="6.42578125" customWidth="1"/>
    <col min="4" max="4" width="8.140625" customWidth="1"/>
    <col min="5" max="16" width="3.42578125" customWidth="1"/>
    <col min="17" max="17" width="4.7109375" customWidth="1"/>
  </cols>
  <sheetData/>
  <phoneticPr fontId="0" type="noConversion"/>
  <pageMargins left="0.57999999999999996" right="0.47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3" sqref="D13"/>
    </sheetView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S_Cars</vt:lpstr>
      <vt:lpstr>Solos</vt:lpstr>
      <vt:lpstr>Sheet2</vt:lpstr>
      <vt:lpstr>Sheet3</vt:lpstr>
      <vt:lpstr>S_Cars!Print_Area</vt:lpstr>
      <vt:lpstr>Solos!Print_Area</vt:lpstr>
    </vt:vector>
  </TitlesOfParts>
  <Company>Foxwood Electrical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Kay</dc:creator>
  <cp:lastModifiedBy>owner</cp:lastModifiedBy>
  <cp:lastPrinted>2013-06-16T16:16:56Z</cp:lastPrinted>
  <dcterms:created xsi:type="dcterms:W3CDTF">2001-10-22T13:34:35Z</dcterms:created>
  <dcterms:modified xsi:type="dcterms:W3CDTF">2014-04-13T19:53:34Z</dcterms:modified>
</cp:coreProperties>
</file>